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User\AppData\Local\Microsoft\Windows\INetCache\Content.Outlook\4I2VW2PY\"/>
    </mc:Choice>
  </mc:AlternateContent>
  <xr:revisionPtr revIDLastSave="0" documentId="13_ncr:1_{A18D6A6A-3334-42AF-958C-CF7AC8A808F5}" xr6:coauthVersionLast="47" xr6:coauthVersionMax="47" xr10:uidLastSave="{00000000-0000-0000-0000-000000000000}"/>
  <bookViews>
    <workbookView xWindow="-120" yWindow="-120" windowWidth="29040" windowHeight="15840" tabRatio="939" activeTab="2" xr2:uid="{B99C78B7-99E4-45D9-B1FE-35747AE6A74A}"/>
  </bookViews>
  <sheets>
    <sheet name="Information" sheetId="228" r:id="rId1"/>
    <sheet name="Cover" sheetId="284" state="hidden" r:id="rId2"/>
    <sheet name="C1.2" sheetId="159" r:id="rId3"/>
    <sheet name="C1.3" sheetId="161" r:id="rId4"/>
    <sheet name="C1.4" sheetId="162" r:id="rId5"/>
    <sheet name="C1.5" sheetId="163" state="hidden" r:id="rId6"/>
    <sheet name="C1.6" sheetId="164" state="hidden" r:id="rId7"/>
    <sheet name="C1.7" sheetId="165" state="hidden" r:id="rId8"/>
    <sheet name="C2.1" sheetId="237" r:id="rId9"/>
    <sheet name="C2.2" sheetId="238" state="hidden" r:id="rId10"/>
    <sheet name="C2.3" sheetId="239" state="hidden" r:id="rId11"/>
    <sheet name="C2.4" sheetId="240" state="hidden" r:id="rId12"/>
    <sheet name="C3.1" sheetId="208" state="hidden" r:id="rId13"/>
    <sheet name="C3.2" sheetId="209" state="hidden" r:id="rId14"/>
    <sheet name="C3.3" sheetId="207" state="hidden" r:id="rId15"/>
    <sheet name="C4.2" sheetId="212" state="hidden" r:id="rId16"/>
    <sheet name="C4.3" sheetId="213" state="hidden" r:id="rId17"/>
    <sheet name="C4.4" sheetId="235" state="hidden" r:id="rId18"/>
    <sheet name="C4.5" sheetId="236" state="hidden" r:id="rId19"/>
    <sheet name="C5.1" sheetId="166" r:id="rId20"/>
    <sheet name="C5.2" sheetId="167" state="hidden" r:id="rId21"/>
    <sheet name="C5.3" sheetId="168" r:id="rId22"/>
    <sheet name="C5.4" sheetId="169" r:id="rId23"/>
    <sheet name="C5.5" sheetId="170" state="hidden" r:id="rId24"/>
    <sheet name="C6.1" sheetId="214" state="hidden" r:id="rId25"/>
    <sheet name="C6.2" sheetId="215" state="hidden" r:id="rId26"/>
    <sheet name="C7.1" sheetId="229" state="hidden" r:id="rId27"/>
    <sheet name="C7.2" sheetId="230" state="hidden" r:id="rId28"/>
    <sheet name="C7.3" sheetId="231" state="hidden" r:id="rId29"/>
    <sheet name="C7.4" sheetId="232" state="hidden" r:id="rId30"/>
    <sheet name="C7.5" sheetId="258" state="hidden" r:id="rId31"/>
    <sheet name="C7.6" sheetId="259" state="hidden" r:id="rId32"/>
    <sheet name="C8.1" sheetId="171" state="hidden" r:id="rId33"/>
    <sheet name="C8.2" sheetId="172" state="hidden" r:id="rId34"/>
    <sheet name="C8.3" sheetId="173" state="hidden" r:id="rId35"/>
    <sheet name="C8.4" sheetId="174" state="hidden" r:id="rId36"/>
    <sheet name="C8.5" sheetId="175" state="hidden" r:id="rId37"/>
    <sheet name="C8.6" sheetId="176" state="hidden" r:id="rId38"/>
    <sheet name="C8.7" sheetId="177" state="hidden" r:id="rId39"/>
    <sheet name="C8.8" sheetId="178" state="hidden" r:id="rId40"/>
    <sheet name="C8.9" sheetId="179" state="hidden" r:id="rId41"/>
    <sheet name="C9.1" sheetId="180" r:id="rId42"/>
    <sheet name="C10.1" sheetId="250" state="hidden" r:id="rId43"/>
    <sheet name="C11.2" sheetId="242" state="hidden" r:id="rId44"/>
    <sheet name="C11.1" sheetId="241" state="hidden" r:id="rId45"/>
    <sheet name="C11.3" sheetId="243" state="hidden" r:id="rId46"/>
    <sheet name="C11.4" sheetId="244" state="hidden" r:id="rId47"/>
    <sheet name="C11.5" sheetId="245" state="hidden" r:id="rId48"/>
    <sheet name="C11.6" sheetId="246" state="hidden" r:id="rId49"/>
    <sheet name="C11.7" sheetId="247" state="hidden" r:id="rId50"/>
    <sheet name="C11.8" sheetId="248" state="hidden" r:id="rId51"/>
    <sheet name="C11.9" sheetId="249" state="hidden" r:id="rId52"/>
    <sheet name="C12.1" sheetId="216" state="hidden" r:id="rId53"/>
    <sheet name="C12.2" sheetId="217" state="hidden" r:id="rId54"/>
    <sheet name="C12.3" sheetId="218" state="hidden" r:id="rId55"/>
    <sheet name="C12.4" sheetId="219" state="hidden" r:id="rId56"/>
    <sheet name="C12.5" sheetId="220" state="hidden" r:id="rId57"/>
    <sheet name="C12.6" sheetId="221" state="hidden" r:id="rId58"/>
    <sheet name="C12.7" sheetId="222" state="hidden" r:id="rId59"/>
    <sheet name="C12.8" sheetId="223" state="hidden" r:id="rId60"/>
    <sheet name="C12.9" sheetId="224" state="hidden" r:id="rId61"/>
    <sheet name="C12.10" sheetId="225" state="hidden" r:id="rId62"/>
    <sheet name="C12.12" sheetId="227" state="hidden" r:id="rId63"/>
    <sheet name="C13.1" sheetId="193" state="hidden" r:id="rId64"/>
    <sheet name="C13.2" sheetId="194" state="hidden" r:id="rId65"/>
    <sheet name="C13.3" sheetId="195" state="hidden" r:id="rId66"/>
    <sheet name="C13.4" sheetId="196" state="hidden" r:id="rId67"/>
    <sheet name="C13.8" sheetId="200" state="hidden" r:id="rId68"/>
    <sheet name="C13.5" sheetId="197" state="hidden" r:id="rId69"/>
    <sheet name="C13.9" sheetId="201" state="hidden" r:id="rId70"/>
    <sheet name="C13.10" sheetId="202" state="hidden" r:id="rId71"/>
    <sheet name="C13.11" sheetId="203" state="hidden" r:id="rId72"/>
    <sheet name="C13.12" sheetId="204" state="hidden" r:id="rId73"/>
    <sheet name="C13.13" sheetId="205" state="hidden" r:id="rId74"/>
    <sheet name="C13.14" sheetId="206" state="hidden" r:id="rId75"/>
    <sheet name="C14.1" sheetId="181" state="hidden" r:id="rId76"/>
    <sheet name="C14.2" sheetId="182" state="hidden" r:id="rId77"/>
    <sheet name="C14.3" sheetId="183" state="hidden" r:id="rId78"/>
    <sheet name="C14.4" sheetId="184" state="hidden" r:id="rId79"/>
    <sheet name="C14.5" sheetId="185" state="hidden" r:id="rId80"/>
    <sheet name="C14.6" sheetId="186" state="hidden" r:id="rId81"/>
    <sheet name="C14.7" sheetId="187" state="hidden" r:id="rId82"/>
    <sheet name="C14.8" sheetId="188" state="hidden" r:id="rId83"/>
    <sheet name="C14.9" sheetId="189" state="hidden" r:id="rId84"/>
    <sheet name="C14.10" sheetId="190" state="hidden" r:id="rId85"/>
    <sheet name="C14.11" sheetId="191" state="hidden" r:id="rId86"/>
    <sheet name="C20.1" sheetId="192" r:id="rId87"/>
    <sheet name="A" sheetId="254" r:id="rId88"/>
    <sheet name="Section F" sheetId="260" r:id="rId89"/>
    <sheet name="F" sheetId="261" r:id="rId90"/>
    <sheet name="Section G" sheetId="262" r:id="rId91"/>
    <sheet name="G" sheetId="263" r:id="rId92"/>
    <sheet name="Summary" sheetId="264" r:id="rId93"/>
    <sheet name="CPG SUMMARY " sheetId="281" state="hidden" r:id="rId94"/>
  </sheets>
  <externalReferences>
    <externalReference r:id="rId95"/>
    <externalReference r:id="rId96"/>
    <externalReference r:id="rId97"/>
    <externalReference r:id="rId98"/>
    <externalReference r:id="rId99"/>
    <externalReference r:id="rId100"/>
  </externalReferences>
  <definedNames>
    <definedName name="_Backfill" localSheetId="87">[1]Home!$E$51</definedName>
    <definedName name="_Backfill" localSheetId="42">[2]Home!$E$51</definedName>
    <definedName name="_Backfill" localSheetId="44">[2]Home!$E$51</definedName>
    <definedName name="_Backfill" localSheetId="43">[2]Home!$E$51</definedName>
    <definedName name="_Backfill" localSheetId="45">[2]Home!$E$51</definedName>
    <definedName name="_Backfill" localSheetId="46">[2]Home!$E$51</definedName>
    <definedName name="_Backfill" localSheetId="47">[2]Home!$E$51</definedName>
    <definedName name="_Backfill" localSheetId="48">[2]Home!$E$51</definedName>
    <definedName name="_Backfill" localSheetId="49">[2]Home!$E$51</definedName>
    <definedName name="_Backfill" localSheetId="50">[2]Home!$E$51</definedName>
    <definedName name="_Backfill" localSheetId="51">[2]Home!$E$51</definedName>
    <definedName name="_Backfill" localSheetId="8">[2]Home!$E$51</definedName>
    <definedName name="_Backfill" localSheetId="9">[2]Home!$E$51</definedName>
    <definedName name="_Backfill" localSheetId="10">[2]Home!$E$51</definedName>
    <definedName name="_Backfill" localSheetId="11">[2]Home!$E$51</definedName>
    <definedName name="_Backfill" localSheetId="17">[2]Home!$E$51</definedName>
    <definedName name="_Backfill" localSheetId="18">[2]Home!$E$51</definedName>
    <definedName name="_Backfill" localSheetId="26">[2]Home!$E$51</definedName>
    <definedName name="_Backfill" localSheetId="27">[2]Home!$E$51</definedName>
    <definedName name="_Backfill" localSheetId="28">[2]Home!$E$51</definedName>
    <definedName name="_Backfill" localSheetId="29">[2]Home!$E$51</definedName>
    <definedName name="_Backfill" localSheetId="30">[2]Home!$E$51</definedName>
    <definedName name="_Backfill" localSheetId="31">[2]Home!$E$51</definedName>
    <definedName name="_Backfill" localSheetId="89">[1]Home!$E$51</definedName>
    <definedName name="_Backfill" localSheetId="91">[1]Home!$E$51</definedName>
    <definedName name="_Backfill" localSheetId="92">[1]Home!$E$51</definedName>
    <definedName name="_Backfill">#REF!</definedName>
    <definedName name="_Benching" localSheetId="42">[2]Home!$E$49</definedName>
    <definedName name="_Benching" localSheetId="44">[2]Home!$E$49</definedName>
    <definedName name="_Benching" localSheetId="43">[2]Home!$E$49</definedName>
    <definedName name="_Benching" localSheetId="45">[2]Home!$E$49</definedName>
    <definedName name="_Benching" localSheetId="46">[2]Home!$E$49</definedName>
    <definedName name="_Benching" localSheetId="47">[2]Home!$E$49</definedName>
    <definedName name="_Benching" localSheetId="48">[2]Home!$E$49</definedName>
    <definedName name="_Benching" localSheetId="49">[2]Home!$E$49</definedName>
    <definedName name="_Benching" localSheetId="50">[2]Home!$E$49</definedName>
    <definedName name="_Benching" localSheetId="51">[2]Home!$E$49</definedName>
    <definedName name="_Benching" localSheetId="8">[2]Home!$E$49</definedName>
    <definedName name="_Benching" localSheetId="9">[2]Home!$E$49</definedName>
    <definedName name="_Benching" localSheetId="10">[2]Home!$E$49</definedName>
    <definedName name="_Benching" localSheetId="11">[2]Home!$E$49</definedName>
    <definedName name="_Benching" localSheetId="17">[2]Home!$E$49</definedName>
    <definedName name="_Benching" localSheetId="18">[2]Home!$E$49</definedName>
    <definedName name="_Benching" localSheetId="26">[2]Home!$E$49</definedName>
    <definedName name="_Benching" localSheetId="27">[2]Home!$E$49</definedName>
    <definedName name="_Benching" localSheetId="28">[2]Home!$E$49</definedName>
    <definedName name="_Benching" localSheetId="29">[2]Home!$E$49</definedName>
    <definedName name="_Benching" localSheetId="30">[2]Home!$E$49</definedName>
    <definedName name="_Benching" localSheetId="31">[2]Home!$E$49</definedName>
    <definedName name="_Benching">#REF!</definedName>
    <definedName name="_Brickwork" localSheetId="87">[1]Home!$E$43</definedName>
    <definedName name="_Brickwork" localSheetId="42">[2]Home!$E$43</definedName>
    <definedName name="_Brickwork" localSheetId="44">[2]Home!$E$43</definedName>
    <definedName name="_Brickwork" localSheetId="43">[2]Home!$E$43</definedName>
    <definedName name="_Brickwork" localSheetId="45">[2]Home!$E$43</definedName>
    <definedName name="_Brickwork" localSheetId="46">[2]Home!$E$43</definedName>
    <definedName name="_Brickwork" localSheetId="47">[2]Home!$E$43</definedName>
    <definedName name="_Brickwork" localSheetId="48">[2]Home!$E$43</definedName>
    <definedName name="_Brickwork" localSheetId="49">[2]Home!$E$43</definedName>
    <definedName name="_Brickwork" localSheetId="50">[2]Home!$E$43</definedName>
    <definedName name="_Brickwork" localSheetId="51">[2]Home!$E$43</definedName>
    <definedName name="_Brickwork" localSheetId="8">[2]Home!$E$43</definedName>
    <definedName name="_Brickwork" localSheetId="9">[2]Home!$E$43</definedName>
    <definedName name="_Brickwork" localSheetId="10">[2]Home!$E$43</definedName>
    <definedName name="_Brickwork" localSheetId="11">[2]Home!$E$43</definedName>
    <definedName name="_Brickwork" localSheetId="17">[2]Home!$E$43</definedName>
    <definedName name="_Brickwork" localSheetId="18">[2]Home!$E$43</definedName>
    <definedName name="_Brickwork" localSheetId="26">[2]Home!$E$43</definedName>
    <definedName name="_Brickwork" localSheetId="27">[2]Home!$E$43</definedName>
    <definedName name="_Brickwork" localSheetId="28">[2]Home!$E$43</definedName>
    <definedName name="_Brickwork" localSheetId="29">[2]Home!$E$43</definedName>
    <definedName name="_Brickwork" localSheetId="30">[2]Home!$E$43</definedName>
    <definedName name="_Brickwork" localSheetId="31">[2]Home!$E$43</definedName>
    <definedName name="_Brickwork" localSheetId="89">[1]Home!$E$43</definedName>
    <definedName name="_Brickwork" localSheetId="91">[1]Home!$E$43</definedName>
    <definedName name="_Brickwork" localSheetId="92">[1]Home!$E$43</definedName>
    <definedName name="_Brickwork">#REF!</definedName>
    <definedName name="_Clearing" localSheetId="87">[1]Home!$E$50</definedName>
    <definedName name="_Clearing" localSheetId="42">[2]Home!$E$50</definedName>
    <definedName name="_Clearing" localSheetId="44">[2]Home!$E$50</definedName>
    <definedName name="_Clearing" localSheetId="43">[2]Home!$E$50</definedName>
    <definedName name="_Clearing" localSheetId="45">[2]Home!$E$50</definedName>
    <definedName name="_Clearing" localSheetId="46">[2]Home!$E$50</definedName>
    <definedName name="_Clearing" localSheetId="47">[2]Home!$E$50</definedName>
    <definedName name="_Clearing" localSheetId="48">[2]Home!$E$50</definedName>
    <definedName name="_Clearing" localSheetId="49">[2]Home!$E$50</definedName>
    <definedName name="_Clearing" localSheetId="50">[2]Home!$E$50</definedName>
    <definedName name="_Clearing" localSheetId="51">[2]Home!$E$50</definedName>
    <definedName name="_Clearing" localSheetId="8">[2]Home!$E$50</definedName>
    <definedName name="_Clearing" localSheetId="9">[2]Home!$E$50</definedName>
    <definedName name="_Clearing" localSheetId="10">[2]Home!$E$50</definedName>
    <definedName name="_Clearing" localSheetId="11">[2]Home!$E$50</definedName>
    <definedName name="_Clearing" localSheetId="17">[2]Home!$E$50</definedName>
    <definedName name="_Clearing" localSheetId="18">[2]Home!$E$50</definedName>
    <definedName name="_Clearing" localSheetId="26">[2]Home!$E$50</definedName>
    <definedName name="_Clearing" localSheetId="27">[2]Home!$E$50</definedName>
    <definedName name="_Clearing" localSheetId="28">[2]Home!$E$50</definedName>
    <definedName name="_Clearing" localSheetId="29">[2]Home!$E$50</definedName>
    <definedName name="_Clearing" localSheetId="30">[2]Home!$E$50</definedName>
    <definedName name="_Clearing" localSheetId="31">[2]Home!$E$50</definedName>
    <definedName name="_Clearing" localSheetId="89">[1]Home!$E$50</definedName>
    <definedName name="_Clearing" localSheetId="91">[1]Home!$E$50</definedName>
    <definedName name="_Clearing" localSheetId="92">[1]Home!$E$50</definedName>
    <definedName name="_Clearing">#REF!</definedName>
    <definedName name="_Client1" localSheetId="87">[1]Home!$C$2</definedName>
    <definedName name="_Client1" localSheetId="42">[2]Home!$C$2</definedName>
    <definedName name="_Client1" localSheetId="44">[2]Home!$C$2</definedName>
    <definedName name="_Client1" localSheetId="43">[2]Home!$C$2</definedName>
    <definedName name="_Client1" localSheetId="45">[2]Home!$C$2</definedName>
    <definedName name="_Client1" localSheetId="46">[2]Home!$C$2</definedName>
    <definedName name="_Client1" localSheetId="47">[2]Home!$C$2</definedName>
    <definedName name="_Client1" localSheetId="48">[2]Home!$C$2</definedName>
    <definedName name="_Client1" localSheetId="49">[2]Home!$C$2</definedName>
    <definedName name="_Client1" localSheetId="50">[2]Home!$C$2</definedName>
    <definedName name="_Client1" localSheetId="51">[2]Home!$C$2</definedName>
    <definedName name="_Client1" localSheetId="8">[2]Home!$C$2</definedName>
    <definedName name="_Client1" localSheetId="9">[2]Home!$C$2</definedName>
    <definedName name="_Client1" localSheetId="10">[2]Home!$C$2</definedName>
    <definedName name="_Client1" localSheetId="11">[2]Home!$C$2</definedName>
    <definedName name="_Client1" localSheetId="17">[2]Home!$C$2</definedName>
    <definedName name="_Client1" localSheetId="18">[2]Home!$C$2</definedName>
    <definedName name="_Client1" localSheetId="26">[2]Home!$C$2</definedName>
    <definedName name="_Client1" localSheetId="27">[2]Home!$C$2</definedName>
    <definedName name="_Client1" localSheetId="28">[2]Home!$C$2</definedName>
    <definedName name="_Client1" localSheetId="29">[2]Home!$C$2</definedName>
    <definedName name="_Client1" localSheetId="30">[2]Home!$C$2</definedName>
    <definedName name="_Client1" localSheetId="31">[2]Home!$C$2</definedName>
    <definedName name="_Client1" localSheetId="89">[1]Home!$C$2</definedName>
    <definedName name="_Client1" localSheetId="91">[1]Home!$C$2</definedName>
    <definedName name="_Client1" localSheetId="92">[1]Home!$C$2</definedName>
    <definedName name="_Client1">#REF!</definedName>
    <definedName name="_Client2" localSheetId="87">[1]Home!$C$3</definedName>
    <definedName name="_Client2" localSheetId="42">[2]Home!$C$3</definedName>
    <definedName name="_Client2" localSheetId="44">[2]Home!$C$3</definedName>
    <definedName name="_Client2" localSheetId="43">[2]Home!$C$3</definedName>
    <definedName name="_Client2" localSheetId="45">[2]Home!$C$3</definedName>
    <definedName name="_Client2" localSheetId="46">[2]Home!$C$3</definedName>
    <definedName name="_Client2" localSheetId="47">[2]Home!$C$3</definedName>
    <definedName name="_Client2" localSheetId="48">[2]Home!$C$3</definedName>
    <definedName name="_Client2" localSheetId="49">[2]Home!$C$3</definedName>
    <definedName name="_Client2" localSheetId="50">[2]Home!$C$3</definedName>
    <definedName name="_Client2" localSheetId="51">[2]Home!$C$3</definedName>
    <definedName name="_Client2" localSheetId="8">[2]Home!$C$3</definedName>
    <definedName name="_Client2" localSheetId="9">[2]Home!$C$3</definedName>
    <definedName name="_Client2" localSheetId="10">[2]Home!$C$3</definedName>
    <definedName name="_Client2" localSheetId="11">[2]Home!$C$3</definedName>
    <definedName name="_Client2" localSheetId="17">[2]Home!$C$3</definedName>
    <definedName name="_Client2" localSheetId="18">[2]Home!$C$3</definedName>
    <definedName name="_Client2" localSheetId="26">[2]Home!$C$3</definedName>
    <definedName name="_Client2" localSheetId="27">[2]Home!$C$3</definedName>
    <definedName name="_Client2" localSheetId="28">[2]Home!$C$3</definedName>
    <definedName name="_Client2" localSheetId="29">[2]Home!$C$3</definedName>
    <definedName name="_Client2" localSheetId="30">[2]Home!$C$3</definedName>
    <definedName name="_Client2" localSheetId="31">[2]Home!$C$3</definedName>
    <definedName name="_Client2" localSheetId="89">[1]Home!$C$3</definedName>
    <definedName name="_Client2" localSheetId="91">[1]Home!$C$3</definedName>
    <definedName name="_Client2" localSheetId="92">[1]Home!$C$3</definedName>
    <definedName name="_Client2">#REF!</definedName>
    <definedName name="_ContractNo" localSheetId="87">[1]Home!$C$5</definedName>
    <definedName name="_ContractNo" localSheetId="42">[2]Home!$C$5</definedName>
    <definedName name="_ContractNo" localSheetId="44">[2]Home!$C$5</definedName>
    <definedName name="_ContractNo" localSheetId="43">[2]Home!$C$5</definedName>
    <definedName name="_ContractNo" localSheetId="45">[2]Home!$C$5</definedName>
    <definedName name="_ContractNo" localSheetId="46">[2]Home!$C$5</definedName>
    <definedName name="_ContractNo" localSheetId="47">[2]Home!$C$5</definedName>
    <definedName name="_ContractNo" localSheetId="48">[2]Home!$C$5</definedName>
    <definedName name="_ContractNo" localSheetId="49">[2]Home!$C$5</definedName>
    <definedName name="_ContractNo" localSheetId="50">[2]Home!$C$5</definedName>
    <definedName name="_ContractNo" localSheetId="51">[2]Home!$C$5</definedName>
    <definedName name="_ContractNo" localSheetId="8">[2]Home!$C$5</definedName>
    <definedName name="_ContractNo" localSheetId="9">[2]Home!$C$5</definedName>
    <definedName name="_ContractNo" localSheetId="10">[2]Home!$C$5</definedName>
    <definedName name="_ContractNo" localSheetId="11">[2]Home!$C$5</definedName>
    <definedName name="_ContractNo" localSheetId="17">[2]Home!$C$5</definedName>
    <definedName name="_ContractNo" localSheetId="18">[2]Home!$C$5</definedName>
    <definedName name="_ContractNo" localSheetId="26">[2]Home!$C$5</definedName>
    <definedName name="_ContractNo" localSheetId="27">[2]Home!$C$5</definedName>
    <definedName name="_ContractNo" localSheetId="28">[2]Home!$C$5</definedName>
    <definedName name="_ContractNo" localSheetId="29">[2]Home!$C$5</definedName>
    <definedName name="_ContractNo" localSheetId="30">[2]Home!$C$5</definedName>
    <definedName name="_ContractNo" localSheetId="31">[2]Home!$C$5</definedName>
    <definedName name="_ContractNo" localSheetId="89">[1]Home!$C$5</definedName>
    <definedName name="_ContractNo" localSheetId="91">[1]Home!$C$5</definedName>
    <definedName name="_ContractNo" localSheetId="92">[1]Home!$C$5</definedName>
    <definedName name="_ContractNo">#REF!</definedName>
    <definedName name="_ContractPeriod" localSheetId="87">[1]Home!$C$16</definedName>
    <definedName name="_ContractPeriod" localSheetId="42">[2]Home!$C$16</definedName>
    <definedName name="_ContractPeriod" localSheetId="44">[2]Home!$C$16</definedName>
    <definedName name="_ContractPeriod" localSheetId="43">[2]Home!$C$16</definedName>
    <definedName name="_ContractPeriod" localSheetId="45">[2]Home!$C$16</definedName>
    <definedName name="_ContractPeriod" localSheetId="46">[2]Home!$C$16</definedName>
    <definedName name="_ContractPeriod" localSheetId="47">[2]Home!$C$16</definedName>
    <definedName name="_ContractPeriod" localSheetId="48">[2]Home!$C$16</definedName>
    <definedName name="_ContractPeriod" localSheetId="49">[2]Home!$C$16</definedName>
    <definedName name="_ContractPeriod" localSheetId="50">[2]Home!$C$16</definedName>
    <definedName name="_ContractPeriod" localSheetId="51">[2]Home!$C$16</definedName>
    <definedName name="_ContractPeriod" localSheetId="8">[2]Home!$C$16</definedName>
    <definedName name="_ContractPeriod" localSheetId="9">[2]Home!$C$16</definedName>
    <definedName name="_ContractPeriod" localSheetId="10">[2]Home!$C$16</definedName>
    <definedName name="_ContractPeriod" localSheetId="11">[2]Home!$C$16</definedName>
    <definedName name="_ContractPeriod" localSheetId="17">[2]Home!$C$16</definedName>
    <definedName name="_ContractPeriod" localSheetId="18">[2]Home!$C$16</definedName>
    <definedName name="_ContractPeriod" localSheetId="26">[2]Home!$C$16</definedName>
    <definedName name="_ContractPeriod" localSheetId="27">[2]Home!$C$16</definedName>
    <definedName name="_ContractPeriod" localSheetId="28">[2]Home!$C$16</definedName>
    <definedName name="_ContractPeriod" localSheetId="29">[2]Home!$C$16</definedName>
    <definedName name="_ContractPeriod" localSheetId="30">[2]Home!$C$16</definedName>
    <definedName name="_ContractPeriod" localSheetId="31">[2]Home!$C$16</definedName>
    <definedName name="_ContractPeriod" localSheetId="89">[1]Home!$C$16</definedName>
    <definedName name="_ContractPeriod" localSheetId="91">[1]Home!$C$16</definedName>
    <definedName name="_ContractPeriod" localSheetId="92">[1]Home!$C$16</definedName>
    <definedName name="_ContractPeriod">#REF!</definedName>
    <definedName name="_Description" localSheetId="87">[1]Home!$C$6</definedName>
    <definedName name="_Description" localSheetId="42">[2]Home!$C$6</definedName>
    <definedName name="_Description" localSheetId="44">[2]Home!$C$6</definedName>
    <definedName name="_Description" localSheetId="43">[2]Home!$C$6</definedName>
    <definedName name="_Description" localSheetId="45">[2]Home!$C$6</definedName>
    <definedName name="_Description" localSheetId="46">[2]Home!$C$6</definedName>
    <definedName name="_Description" localSheetId="47">[2]Home!$C$6</definedName>
    <definedName name="_Description" localSheetId="48">[2]Home!$C$6</definedName>
    <definedName name="_Description" localSheetId="49">[2]Home!$C$6</definedName>
    <definedName name="_Description" localSheetId="50">[2]Home!$C$6</definedName>
    <definedName name="_Description" localSheetId="51">[2]Home!$C$6</definedName>
    <definedName name="_Description" localSheetId="8">[2]Home!$C$6</definedName>
    <definedName name="_Description" localSheetId="9">[2]Home!$C$6</definedName>
    <definedName name="_Description" localSheetId="10">[2]Home!$C$6</definedName>
    <definedName name="_Description" localSheetId="11">[2]Home!$C$6</definedName>
    <definedName name="_Description" localSheetId="17">[2]Home!$C$6</definedName>
    <definedName name="_Description" localSheetId="18">[2]Home!$C$6</definedName>
    <definedName name="_Description" localSheetId="26">[2]Home!$C$6</definedName>
    <definedName name="_Description" localSheetId="27">[2]Home!$C$6</definedName>
    <definedName name="_Description" localSheetId="28">[2]Home!$C$6</definedName>
    <definedName name="_Description" localSheetId="29">[2]Home!$C$6</definedName>
    <definedName name="_Description" localSheetId="30">[2]Home!$C$6</definedName>
    <definedName name="_Description" localSheetId="31">[2]Home!$C$6</definedName>
    <definedName name="_Description" localSheetId="89">[1]Home!$C$6</definedName>
    <definedName name="_Description" localSheetId="91">[1]Home!$C$6</definedName>
    <definedName name="_Description" localSheetId="92">[1]Home!$C$6</definedName>
    <definedName name="_Description">#REF!</definedName>
    <definedName name="_Excavation" localSheetId="87">[1]Home!$E$44</definedName>
    <definedName name="_Excavation" localSheetId="42">[2]Home!$E$44</definedName>
    <definedName name="_Excavation" localSheetId="44">[2]Home!$E$44</definedName>
    <definedName name="_Excavation" localSheetId="43">[2]Home!$E$44</definedName>
    <definedName name="_Excavation" localSheetId="45">[2]Home!$E$44</definedName>
    <definedName name="_Excavation" localSheetId="46">[2]Home!$E$44</definedName>
    <definedName name="_Excavation" localSheetId="47">[2]Home!$E$44</definedName>
    <definedName name="_Excavation" localSheetId="48">[2]Home!$E$44</definedName>
    <definedName name="_Excavation" localSheetId="49">[2]Home!$E$44</definedName>
    <definedName name="_Excavation" localSheetId="50">[2]Home!$E$44</definedName>
    <definedName name="_Excavation" localSheetId="51">[2]Home!$E$44</definedName>
    <definedName name="_Excavation" localSheetId="8">[2]Home!$E$44</definedName>
    <definedName name="_Excavation" localSheetId="9">[2]Home!$E$44</definedName>
    <definedName name="_Excavation" localSheetId="10">[2]Home!$E$44</definedName>
    <definedName name="_Excavation" localSheetId="11">[2]Home!$E$44</definedName>
    <definedName name="_Excavation" localSheetId="17">[2]Home!$E$44</definedName>
    <definedName name="_Excavation" localSheetId="18">[2]Home!$E$44</definedName>
    <definedName name="_Excavation" localSheetId="26">[2]Home!$E$44</definedName>
    <definedName name="_Excavation" localSheetId="27">[2]Home!$E$44</definedName>
    <definedName name="_Excavation" localSheetId="28">[2]Home!$E$44</definedName>
    <definedName name="_Excavation" localSheetId="29">[2]Home!$E$44</definedName>
    <definedName name="_Excavation" localSheetId="30">[2]Home!$E$44</definedName>
    <definedName name="_Excavation" localSheetId="31">[2]Home!$E$44</definedName>
    <definedName name="_Excavation" localSheetId="89">[1]Home!$E$44</definedName>
    <definedName name="_Excavation" localSheetId="91">[1]Home!$E$44</definedName>
    <definedName name="_Excavation" localSheetId="92">[1]Home!$E$44</definedName>
    <definedName name="_Excavation">#REF!</definedName>
    <definedName name="_Expansion" localSheetId="87">[1]Home!$E$57</definedName>
    <definedName name="_Expansion" localSheetId="42">[2]Home!$E$57</definedName>
    <definedName name="_Expansion" localSheetId="44">[2]Home!$E$57</definedName>
    <definedName name="_Expansion" localSheetId="43">[2]Home!$E$57</definedName>
    <definedName name="_Expansion" localSheetId="45">[2]Home!$E$57</definedName>
    <definedName name="_Expansion" localSheetId="46">[2]Home!$E$57</definedName>
    <definedName name="_Expansion" localSheetId="47">[2]Home!$E$57</definedName>
    <definedName name="_Expansion" localSheetId="48">[2]Home!$E$57</definedName>
    <definedName name="_Expansion" localSheetId="49">[2]Home!$E$57</definedName>
    <definedName name="_Expansion" localSheetId="50">[2]Home!$E$57</definedName>
    <definedName name="_Expansion" localSheetId="51">[2]Home!$E$57</definedName>
    <definedName name="_Expansion" localSheetId="8">[2]Home!$E$57</definedName>
    <definedName name="_Expansion" localSheetId="9">[2]Home!$E$57</definedName>
    <definedName name="_Expansion" localSheetId="10">[2]Home!$E$57</definedName>
    <definedName name="_Expansion" localSheetId="11">[2]Home!$E$57</definedName>
    <definedName name="_Expansion" localSheetId="17">[2]Home!$E$57</definedName>
    <definedName name="_Expansion" localSheetId="18">[2]Home!$E$57</definedName>
    <definedName name="_Expansion" localSheetId="26">[2]Home!$E$57</definedName>
    <definedName name="_Expansion" localSheetId="27">[2]Home!$E$57</definedName>
    <definedName name="_Expansion" localSheetId="28">[2]Home!$E$57</definedName>
    <definedName name="_Expansion" localSheetId="29">[2]Home!$E$57</definedName>
    <definedName name="_Expansion" localSheetId="30">[2]Home!$E$57</definedName>
    <definedName name="_Expansion" localSheetId="31">[2]Home!$E$57</definedName>
    <definedName name="_Expansion" localSheetId="89">[1]Home!$E$57</definedName>
    <definedName name="_Expansion" localSheetId="91">[1]Home!$E$57</definedName>
    <definedName name="_Expansion" localSheetId="92">[1]Home!$E$57</definedName>
    <definedName name="_Expansion">#REF!</definedName>
    <definedName name="_Formwork" localSheetId="87">[1]Home!$E$52</definedName>
    <definedName name="_Formwork" localSheetId="42">[2]Home!$E$52</definedName>
    <definedName name="_Formwork" localSheetId="44">[2]Home!$E$52</definedName>
    <definedName name="_Formwork" localSheetId="43">[2]Home!$E$52</definedName>
    <definedName name="_Formwork" localSheetId="45">[2]Home!$E$52</definedName>
    <definedName name="_Formwork" localSheetId="46">[2]Home!$E$52</definedName>
    <definedName name="_Formwork" localSheetId="47">[2]Home!$E$52</definedName>
    <definedName name="_Formwork" localSheetId="48">[2]Home!$E$52</definedName>
    <definedName name="_Formwork" localSheetId="49">[2]Home!$E$52</definedName>
    <definedName name="_Formwork" localSheetId="50">[2]Home!$E$52</definedName>
    <definedName name="_Formwork" localSheetId="51">[2]Home!$E$52</definedName>
    <definedName name="_Formwork" localSheetId="8">[2]Home!$E$52</definedName>
    <definedName name="_Formwork" localSheetId="9">[2]Home!$E$52</definedName>
    <definedName name="_Formwork" localSheetId="10">[2]Home!$E$52</definedName>
    <definedName name="_Formwork" localSheetId="11">[2]Home!$E$52</definedName>
    <definedName name="_Formwork" localSheetId="17">[2]Home!$E$52</definedName>
    <definedName name="_Formwork" localSheetId="18">[2]Home!$E$52</definedName>
    <definedName name="_Formwork" localSheetId="26">[2]Home!$E$52</definedName>
    <definedName name="_Formwork" localSheetId="27">[2]Home!$E$52</definedName>
    <definedName name="_Formwork" localSheetId="28">[2]Home!$E$52</definedName>
    <definedName name="_Formwork" localSheetId="29">[2]Home!$E$52</definedName>
    <definedName name="_Formwork" localSheetId="30">[2]Home!$E$52</definedName>
    <definedName name="_Formwork" localSheetId="31">[2]Home!$E$52</definedName>
    <definedName name="_Formwork" localSheetId="89">[1]Home!$E$52</definedName>
    <definedName name="_Formwork" localSheetId="91">[1]Home!$E$52</definedName>
    <definedName name="_Formwork" localSheetId="92">[1]Home!$E$52</definedName>
    <definedName name="_Formwork">#REF!</definedName>
    <definedName name="_Gabion" localSheetId="87">[1]Home!$E$60</definedName>
    <definedName name="_Gabion" localSheetId="42">[2]Home!$E$60</definedName>
    <definedName name="_Gabion" localSheetId="44">[2]Home!$E$60</definedName>
    <definedName name="_Gabion" localSheetId="43">[2]Home!$E$60</definedName>
    <definedName name="_Gabion" localSheetId="45">[2]Home!$E$60</definedName>
    <definedName name="_Gabion" localSheetId="46">[2]Home!$E$60</definedName>
    <definedName name="_Gabion" localSheetId="47">[2]Home!$E$60</definedName>
    <definedName name="_Gabion" localSheetId="48">[2]Home!$E$60</definedName>
    <definedName name="_Gabion" localSheetId="49">[2]Home!$E$60</definedName>
    <definedName name="_Gabion" localSheetId="50">[2]Home!$E$60</definedName>
    <definedName name="_Gabion" localSheetId="51">[2]Home!$E$60</definedName>
    <definedName name="_Gabion" localSheetId="8">[2]Home!$E$60</definedName>
    <definedName name="_Gabion" localSheetId="9">[2]Home!$E$60</definedName>
    <definedName name="_Gabion" localSheetId="10">[2]Home!$E$60</definedName>
    <definedName name="_Gabion" localSheetId="11">[2]Home!$E$60</definedName>
    <definedName name="_Gabion" localSheetId="17">[2]Home!$E$60</definedName>
    <definedName name="_Gabion" localSheetId="18">[2]Home!$E$60</definedName>
    <definedName name="_Gabion" localSheetId="26">[2]Home!$E$60</definedName>
    <definedName name="_Gabion" localSheetId="27">[2]Home!$E$60</definedName>
    <definedName name="_Gabion" localSheetId="28">[2]Home!$E$60</definedName>
    <definedName name="_Gabion" localSheetId="29">[2]Home!$E$60</definedName>
    <definedName name="_Gabion" localSheetId="30">[2]Home!$E$60</definedName>
    <definedName name="_Gabion" localSheetId="31">[2]Home!$E$60</definedName>
    <definedName name="_Gabion" localSheetId="89">[1]Home!$E$60</definedName>
    <definedName name="_Gabion" localSheetId="91">[1]Home!$E$60</definedName>
    <definedName name="_Gabion" localSheetId="92">[1]Home!$E$60</definedName>
    <definedName name="_Gabion">#REF!</definedName>
    <definedName name="_Geofabric" localSheetId="87">[1]Home!$E$55</definedName>
    <definedName name="_Geofabric" localSheetId="42">[2]Home!$E$55</definedName>
    <definedName name="_Geofabric" localSheetId="44">[2]Home!$E$55</definedName>
    <definedName name="_Geofabric" localSheetId="43">[2]Home!$E$55</definedName>
    <definedName name="_Geofabric" localSheetId="45">[2]Home!$E$55</definedName>
    <definedName name="_Geofabric" localSheetId="46">[2]Home!$E$55</definedName>
    <definedName name="_Geofabric" localSheetId="47">[2]Home!$E$55</definedName>
    <definedName name="_Geofabric" localSheetId="48">[2]Home!$E$55</definedName>
    <definedName name="_Geofabric" localSheetId="49">[2]Home!$E$55</definedName>
    <definedName name="_Geofabric" localSheetId="50">[2]Home!$E$55</definedName>
    <definedName name="_Geofabric" localSheetId="51">[2]Home!$E$55</definedName>
    <definedName name="_Geofabric" localSheetId="8">[2]Home!$E$55</definedName>
    <definedName name="_Geofabric" localSheetId="9">[2]Home!$E$55</definedName>
    <definedName name="_Geofabric" localSheetId="10">[2]Home!$E$55</definedName>
    <definedName name="_Geofabric" localSheetId="11">[2]Home!$E$55</definedName>
    <definedName name="_Geofabric" localSheetId="17">[2]Home!$E$55</definedName>
    <definedName name="_Geofabric" localSheetId="18">[2]Home!$E$55</definedName>
    <definedName name="_Geofabric" localSheetId="26">[2]Home!$E$55</definedName>
    <definedName name="_Geofabric" localSheetId="27">[2]Home!$E$55</definedName>
    <definedName name="_Geofabric" localSheetId="28">[2]Home!$E$55</definedName>
    <definedName name="_Geofabric" localSheetId="29">[2]Home!$E$55</definedName>
    <definedName name="_Geofabric" localSheetId="30">[2]Home!$E$55</definedName>
    <definedName name="_Geofabric" localSheetId="31">[2]Home!$E$55</definedName>
    <definedName name="_Geofabric" localSheetId="89">[1]Home!$E$55</definedName>
    <definedName name="_Geofabric" localSheetId="91">[1]Home!$E$55</definedName>
    <definedName name="_Geofabric" localSheetId="92">[1]Home!$E$55</definedName>
    <definedName name="_Geofabric">#REF!</definedName>
    <definedName name="_GPost" localSheetId="42">[2]Home!$E$61</definedName>
    <definedName name="_GPost" localSheetId="44">[2]Home!$E$61</definedName>
    <definedName name="_GPost" localSheetId="43">[2]Home!$E$61</definedName>
    <definedName name="_GPost" localSheetId="45">[2]Home!$E$61</definedName>
    <definedName name="_GPost" localSheetId="46">[2]Home!$E$61</definedName>
    <definedName name="_GPost" localSheetId="47">[2]Home!$E$61</definedName>
    <definedName name="_GPost" localSheetId="48">[2]Home!$E$61</definedName>
    <definedName name="_GPost" localSheetId="49">[2]Home!$E$61</definedName>
    <definedName name="_GPost" localSheetId="50">[2]Home!$E$61</definedName>
    <definedName name="_GPost" localSheetId="51">[2]Home!$E$61</definedName>
    <definedName name="_GPost" localSheetId="8">[2]Home!$E$61</definedName>
    <definedName name="_GPost" localSheetId="9">[2]Home!$E$61</definedName>
    <definedName name="_GPost" localSheetId="10">[2]Home!$E$61</definedName>
    <definedName name="_GPost" localSheetId="11">[2]Home!$E$61</definedName>
    <definedName name="_GPost" localSheetId="17">[2]Home!$E$61</definedName>
    <definedName name="_GPost" localSheetId="18">[2]Home!$E$61</definedName>
    <definedName name="_GPost" localSheetId="26">[2]Home!$E$61</definedName>
    <definedName name="_GPost" localSheetId="27">[2]Home!$E$61</definedName>
    <definedName name="_GPost" localSheetId="28">[2]Home!$E$61</definedName>
    <definedName name="_GPost" localSheetId="29">[2]Home!$E$61</definedName>
    <definedName name="_GPost" localSheetId="30">[2]Home!$E$61</definedName>
    <definedName name="_GPost" localSheetId="31">[2]Home!$E$61</definedName>
    <definedName name="_GPost">#REF!</definedName>
    <definedName name="_GRail" localSheetId="87">[1]Home!$E$62</definedName>
    <definedName name="_GRail" localSheetId="42">[2]Home!$E$62</definedName>
    <definedName name="_GRail" localSheetId="44">[2]Home!$E$62</definedName>
    <definedName name="_GRail" localSheetId="43">[2]Home!$E$62</definedName>
    <definedName name="_GRail" localSheetId="45">[2]Home!$E$62</definedName>
    <definedName name="_GRail" localSheetId="46">[2]Home!$E$62</definedName>
    <definedName name="_GRail" localSheetId="47">[2]Home!$E$62</definedName>
    <definedName name="_GRail" localSheetId="48">[2]Home!$E$62</definedName>
    <definedName name="_GRail" localSheetId="49">[2]Home!$E$62</definedName>
    <definedName name="_GRail" localSheetId="50">[2]Home!$E$62</definedName>
    <definedName name="_GRail" localSheetId="51">[2]Home!$E$62</definedName>
    <definedName name="_GRail" localSheetId="8">[2]Home!$E$62</definedName>
    <definedName name="_GRail" localSheetId="9">[2]Home!$E$62</definedName>
    <definedName name="_GRail" localSheetId="10">[2]Home!$E$62</definedName>
    <definedName name="_GRail" localSheetId="11">[2]Home!$E$62</definedName>
    <definedName name="_GRail" localSheetId="17">[2]Home!$E$62</definedName>
    <definedName name="_GRail" localSheetId="18">[2]Home!$E$62</definedName>
    <definedName name="_GRail" localSheetId="26">[2]Home!$E$62</definedName>
    <definedName name="_GRail" localSheetId="27">[2]Home!$E$62</definedName>
    <definedName name="_GRail" localSheetId="28">[2]Home!$E$62</definedName>
    <definedName name="_GRail" localSheetId="29">[2]Home!$E$62</definedName>
    <definedName name="_GRail" localSheetId="30">[2]Home!$E$62</definedName>
    <definedName name="_GRail" localSheetId="31">[2]Home!$E$62</definedName>
    <definedName name="_GRail" localSheetId="89">[1]Home!$E$62</definedName>
    <definedName name="_GRail" localSheetId="91">[1]Home!$E$62</definedName>
    <definedName name="_GRail" localSheetId="92">[1]Home!$E$62</definedName>
    <definedName name="_GRail">#REF!</definedName>
    <definedName name="_Haul" localSheetId="87">[1]Home!$E$40</definedName>
    <definedName name="_Haul" localSheetId="42">[2]Home!$E$40</definedName>
    <definedName name="_Haul" localSheetId="44">[2]Home!$E$40</definedName>
    <definedName name="_Haul" localSheetId="43">[2]Home!$E$40</definedName>
    <definedName name="_Haul" localSheetId="45">[2]Home!$E$40</definedName>
    <definedName name="_Haul" localSheetId="46">[2]Home!$E$40</definedName>
    <definedName name="_Haul" localSheetId="47">[2]Home!$E$40</definedName>
    <definedName name="_Haul" localSheetId="48">[2]Home!$E$40</definedName>
    <definedName name="_Haul" localSheetId="49">[2]Home!$E$40</definedName>
    <definedName name="_Haul" localSheetId="50">[2]Home!$E$40</definedName>
    <definedName name="_Haul" localSheetId="51">[2]Home!$E$40</definedName>
    <definedName name="_Haul" localSheetId="8">[2]Home!$E$40</definedName>
    <definedName name="_Haul" localSheetId="9">[2]Home!$E$40</definedName>
    <definedName name="_Haul" localSheetId="10">[2]Home!$E$40</definedName>
    <definedName name="_Haul" localSheetId="11">[2]Home!$E$40</definedName>
    <definedName name="_Haul" localSheetId="17">[2]Home!$E$40</definedName>
    <definedName name="_Haul" localSheetId="18">[2]Home!$E$40</definedName>
    <definedName name="_Haul" localSheetId="26">[2]Home!$E$40</definedName>
    <definedName name="_Haul" localSheetId="27">[2]Home!$E$40</definedName>
    <definedName name="_Haul" localSheetId="28">[2]Home!$E$40</definedName>
    <definedName name="_Haul" localSheetId="29">[2]Home!$E$40</definedName>
    <definedName name="_Haul" localSheetId="30">[2]Home!$E$40</definedName>
    <definedName name="_Haul" localSheetId="31">[2]Home!$E$40</definedName>
    <definedName name="_Haul" localSheetId="89">[1]Home!$E$40</definedName>
    <definedName name="_Haul" localSheetId="91">[1]Home!$E$40</definedName>
    <definedName name="_Haul" localSheetId="92">[1]Home!$E$40</definedName>
    <definedName name="_Haul">#REF!</definedName>
    <definedName name="_HaulPerMetre" localSheetId="87">[1]Home!$E$38</definedName>
    <definedName name="_HaulPerMetre" localSheetId="42">[2]Home!$E$38</definedName>
    <definedName name="_HaulPerMetre" localSheetId="44">[2]Home!$E$38</definedName>
    <definedName name="_HaulPerMetre" localSheetId="43">[2]Home!$E$38</definedName>
    <definedName name="_HaulPerMetre" localSheetId="45">[2]Home!$E$38</definedName>
    <definedName name="_HaulPerMetre" localSheetId="46">[2]Home!$E$38</definedName>
    <definedName name="_HaulPerMetre" localSheetId="47">[2]Home!$E$38</definedName>
    <definedName name="_HaulPerMetre" localSheetId="48">[2]Home!$E$38</definedName>
    <definedName name="_HaulPerMetre" localSheetId="49">[2]Home!$E$38</definedName>
    <definedName name="_HaulPerMetre" localSheetId="50">[2]Home!$E$38</definedName>
    <definedName name="_HaulPerMetre" localSheetId="51">[2]Home!$E$38</definedName>
    <definedName name="_HaulPerMetre" localSheetId="8">[2]Home!$E$38</definedName>
    <definedName name="_HaulPerMetre" localSheetId="9">[2]Home!$E$38</definedName>
    <definedName name="_HaulPerMetre" localSheetId="10">[2]Home!$E$38</definedName>
    <definedName name="_HaulPerMetre" localSheetId="11">[2]Home!$E$38</definedName>
    <definedName name="_HaulPerMetre" localSheetId="17">[2]Home!$E$38</definedName>
    <definedName name="_HaulPerMetre" localSheetId="18">[2]Home!$E$38</definedName>
    <definedName name="_HaulPerMetre" localSheetId="26">[2]Home!$E$38</definedName>
    <definedName name="_HaulPerMetre" localSheetId="27">[2]Home!$E$38</definedName>
    <definedName name="_HaulPerMetre" localSheetId="28">[2]Home!$E$38</definedName>
    <definedName name="_HaulPerMetre" localSheetId="29">[2]Home!$E$38</definedName>
    <definedName name="_HaulPerMetre" localSheetId="30">[2]Home!$E$38</definedName>
    <definedName name="_HaulPerMetre" localSheetId="31">[2]Home!$E$38</definedName>
    <definedName name="_HaulPerMetre" localSheetId="89">[1]Home!$E$38</definedName>
    <definedName name="_HaulPerMetre" localSheetId="91">[1]Home!$E$38</definedName>
    <definedName name="_HaulPerMetre" localSheetId="92">[1]Home!$E$38</definedName>
    <definedName name="_HaulPerMetre">#REF!</definedName>
    <definedName name="_KandC" localSheetId="42">[2]Home!$E$59</definedName>
    <definedName name="_KandC" localSheetId="44">[2]Home!$E$59</definedName>
    <definedName name="_KandC" localSheetId="43">[2]Home!$E$59</definedName>
    <definedName name="_KandC" localSheetId="45">[2]Home!$E$59</definedName>
    <definedName name="_KandC" localSheetId="46">[2]Home!$E$59</definedName>
    <definedName name="_KandC" localSheetId="47">[2]Home!$E$59</definedName>
    <definedName name="_KandC" localSheetId="48">[2]Home!$E$59</definedName>
    <definedName name="_KandC" localSheetId="49">[2]Home!$E$59</definedName>
    <definedName name="_KandC" localSheetId="50">[2]Home!$E$59</definedName>
    <definedName name="_KandC" localSheetId="51">[2]Home!$E$59</definedName>
    <definedName name="_KandC" localSheetId="8">[2]Home!$E$59</definedName>
    <definedName name="_KandC" localSheetId="9">[2]Home!$E$59</definedName>
    <definedName name="_KandC" localSheetId="10">[2]Home!$E$59</definedName>
    <definedName name="_KandC" localSheetId="11">[2]Home!$E$59</definedName>
    <definedName name="_KandC" localSheetId="17">[2]Home!$E$59</definedName>
    <definedName name="_KandC" localSheetId="18">[2]Home!$E$59</definedName>
    <definedName name="_KandC" localSheetId="26">[2]Home!$E$59</definedName>
    <definedName name="_KandC" localSheetId="27">[2]Home!$E$59</definedName>
    <definedName name="_KandC" localSheetId="28">[2]Home!$E$59</definedName>
    <definedName name="_KandC" localSheetId="29">[2]Home!$E$59</definedName>
    <definedName name="_KandC" localSheetId="30">[2]Home!$E$59</definedName>
    <definedName name="_KandC" localSheetId="31">[2]Home!$E$59</definedName>
    <definedName name="_KandC">#REF!</definedName>
    <definedName name="_Kerb" localSheetId="87">[1]Home!$E$58</definedName>
    <definedName name="_Kerb" localSheetId="42">[2]Home!$E$58</definedName>
    <definedName name="_Kerb" localSheetId="44">[2]Home!$E$58</definedName>
    <definedName name="_Kerb" localSheetId="43">[2]Home!$E$58</definedName>
    <definedName name="_Kerb" localSheetId="45">[2]Home!$E$58</definedName>
    <definedName name="_Kerb" localSheetId="46">[2]Home!$E$58</definedName>
    <definedName name="_Kerb" localSheetId="47">[2]Home!$E$58</definedName>
    <definedName name="_Kerb" localSheetId="48">[2]Home!$E$58</definedName>
    <definedName name="_Kerb" localSheetId="49">[2]Home!$E$58</definedName>
    <definedName name="_Kerb" localSheetId="50">[2]Home!$E$58</definedName>
    <definedName name="_Kerb" localSheetId="51">[2]Home!$E$58</definedName>
    <definedName name="_Kerb" localSheetId="8">[2]Home!$E$58</definedName>
    <definedName name="_Kerb" localSheetId="9">[2]Home!$E$58</definedName>
    <definedName name="_Kerb" localSheetId="10">[2]Home!$E$58</definedName>
    <definedName name="_Kerb" localSheetId="11">[2]Home!$E$58</definedName>
    <definedName name="_Kerb" localSheetId="17">[2]Home!$E$58</definedName>
    <definedName name="_Kerb" localSheetId="18">[2]Home!$E$58</definedName>
    <definedName name="_Kerb" localSheetId="26">[2]Home!$E$58</definedName>
    <definedName name="_Kerb" localSheetId="27">[2]Home!$E$58</definedName>
    <definedName name="_Kerb" localSheetId="28">[2]Home!$E$58</definedName>
    <definedName name="_Kerb" localSheetId="29">[2]Home!$E$58</definedName>
    <definedName name="_Kerb" localSheetId="30">[2]Home!$E$58</definedName>
    <definedName name="_Kerb" localSheetId="31">[2]Home!$E$58</definedName>
    <definedName name="_Kerb" localSheetId="89">[1]Home!$E$58</definedName>
    <definedName name="_Kerb" localSheetId="91">[1]Home!$E$58</definedName>
    <definedName name="_Kerb" localSheetId="92">[1]Home!$E$58</definedName>
    <definedName name="_Kerb">#REF!</definedName>
    <definedName name="_LabourDaily" localSheetId="87">[1]Home!$C$13</definedName>
    <definedName name="_LabourDaily" localSheetId="42">[2]Home!$C$13</definedName>
    <definedName name="_LabourDaily" localSheetId="44">[2]Home!$C$13</definedName>
    <definedName name="_LabourDaily" localSheetId="43">[2]Home!$C$13</definedName>
    <definedName name="_LabourDaily" localSheetId="45">[2]Home!$C$13</definedName>
    <definedName name="_LabourDaily" localSheetId="46">[2]Home!$C$13</definedName>
    <definedName name="_LabourDaily" localSheetId="47">[2]Home!$C$13</definedName>
    <definedName name="_LabourDaily" localSheetId="48">[2]Home!$C$13</definedName>
    <definedName name="_LabourDaily" localSheetId="49">[2]Home!$C$13</definedName>
    <definedName name="_LabourDaily" localSheetId="50">[2]Home!$C$13</definedName>
    <definedName name="_LabourDaily" localSheetId="51">[2]Home!$C$13</definedName>
    <definedName name="_LabourDaily" localSheetId="8">[2]Home!$C$13</definedName>
    <definedName name="_LabourDaily" localSheetId="9">[2]Home!$C$13</definedName>
    <definedName name="_LabourDaily" localSheetId="10">[2]Home!$C$13</definedName>
    <definedName name="_LabourDaily" localSheetId="11">[2]Home!$C$13</definedName>
    <definedName name="_LabourDaily" localSheetId="17">[2]Home!$C$13</definedName>
    <definedName name="_LabourDaily" localSheetId="18">[2]Home!$C$13</definedName>
    <definedName name="_LabourDaily" localSheetId="26">[2]Home!$C$13</definedName>
    <definedName name="_LabourDaily" localSheetId="27">[2]Home!$C$13</definedName>
    <definedName name="_LabourDaily" localSheetId="28">[2]Home!$C$13</definedName>
    <definedName name="_LabourDaily" localSheetId="29">[2]Home!$C$13</definedName>
    <definedName name="_LabourDaily" localSheetId="30">[2]Home!$C$13</definedName>
    <definedName name="_LabourDaily" localSheetId="31">[2]Home!$C$13</definedName>
    <definedName name="_LabourDaily" localSheetId="89">[1]Home!$C$13</definedName>
    <definedName name="_LabourDaily" localSheetId="91">[1]Home!$C$13</definedName>
    <definedName name="_LabourDaily" localSheetId="92">[1]Home!$C$13</definedName>
    <definedName name="_LabourDaily">#REF!</definedName>
    <definedName name="_LabourHours" localSheetId="42">#REF!</definedName>
    <definedName name="_LabourHours" localSheetId="44">#REF!</definedName>
    <definedName name="_LabourHours" localSheetId="43">#REF!</definedName>
    <definedName name="_LabourHours" localSheetId="45">#REF!</definedName>
    <definedName name="_LabourHours" localSheetId="46">#REF!</definedName>
    <definedName name="_LabourHours" localSheetId="47">#REF!</definedName>
    <definedName name="_LabourHours" localSheetId="48">#REF!</definedName>
    <definedName name="_LabourHours" localSheetId="49">#REF!</definedName>
    <definedName name="_LabourHours" localSheetId="50">#REF!</definedName>
    <definedName name="_LabourHours" localSheetId="51">#REF!</definedName>
    <definedName name="_LabourHours" localSheetId="8">#REF!</definedName>
    <definedName name="_LabourHours" localSheetId="9">#REF!</definedName>
    <definedName name="_LabourHours" localSheetId="10">#REF!</definedName>
    <definedName name="_LabourHours" localSheetId="11">#REF!</definedName>
    <definedName name="_LabourHours" localSheetId="17">#REF!</definedName>
    <definedName name="_LabourHours" localSheetId="18">#REF!</definedName>
    <definedName name="_LabourHours">#REF!</definedName>
    <definedName name="_LabourRate" localSheetId="87">[1]Home!$C$11</definedName>
    <definedName name="_LabourRate" localSheetId="42">[2]Home!$C$11</definedName>
    <definedName name="_LabourRate" localSheetId="44">[2]Home!$C$11</definedName>
    <definedName name="_LabourRate" localSheetId="43">[2]Home!$C$11</definedName>
    <definedName name="_LabourRate" localSheetId="45">[2]Home!$C$11</definedName>
    <definedName name="_LabourRate" localSheetId="46">[2]Home!$C$11</definedName>
    <definedName name="_LabourRate" localSheetId="47">[2]Home!$C$11</definedName>
    <definedName name="_LabourRate" localSheetId="48">[2]Home!$C$11</definedName>
    <definedName name="_LabourRate" localSheetId="49">[2]Home!$C$11</definedName>
    <definedName name="_LabourRate" localSheetId="50">[2]Home!$C$11</definedName>
    <definedName name="_LabourRate" localSheetId="51">[2]Home!$C$11</definedName>
    <definedName name="_LabourRate" localSheetId="8">[2]Home!$C$11</definedName>
    <definedName name="_LabourRate" localSheetId="9">[2]Home!$C$11</definedName>
    <definedName name="_LabourRate" localSheetId="10">[2]Home!$C$11</definedName>
    <definedName name="_LabourRate" localSheetId="11">[2]Home!$C$11</definedName>
    <definedName name="_LabourRate" localSheetId="17">[2]Home!$C$11</definedName>
    <definedName name="_LabourRate" localSheetId="18">[2]Home!$C$11</definedName>
    <definedName name="_LabourRate" localSheetId="26">[2]Home!$C$11</definedName>
    <definedName name="_LabourRate" localSheetId="27">[2]Home!$C$11</definedName>
    <definedName name="_LabourRate" localSheetId="28">[2]Home!$C$11</definedName>
    <definedName name="_LabourRate" localSheetId="29">[2]Home!$C$11</definedName>
    <definedName name="_LabourRate" localSheetId="30">[2]Home!$C$11</definedName>
    <definedName name="_LabourRate" localSheetId="31">[2]Home!$C$11</definedName>
    <definedName name="_LabourRate" localSheetId="89">[1]Home!$C$11</definedName>
    <definedName name="_LabourRate" localSheetId="91">[1]Home!$C$11</definedName>
    <definedName name="_LabourRate" localSheetId="92">[1]Home!$C$11</definedName>
    <definedName name="_LabourRate">#REF!</definedName>
    <definedName name="_Markup" localSheetId="87">[1]Home!$C$27</definedName>
    <definedName name="_Markup" localSheetId="42">[2]Home!$C$27</definedName>
    <definedName name="_Markup" localSheetId="44">[2]Home!$C$27</definedName>
    <definedName name="_Markup" localSheetId="43">[2]Home!$C$27</definedName>
    <definedName name="_Markup" localSheetId="45">[2]Home!$C$27</definedName>
    <definedName name="_Markup" localSheetId="46">[2]Home!$C$27</definedName>
    <definedName name="_Markup" localSheetId="47">[2]Home!$C$27</definedName>
    <definedName name="_Markup" localSheetId="48">[2]Home!$C$27</definedName>
    <definedName name="_Markup" localSheetId="49">[2]Home!$C$27</definedName>
    <definedName name="_Markup" localSheetId="50">[2]Home!$C$27</definedName>
    <definedName name="_Markup" localSheetId="51">[2]Home!$C$27</definedName>
    <definedName name="_Markup" localSheetId="8">[2]Home!$C$27</definedName>
    <definedName name="_Markup" localSheetId="9">[2]Home!$C$27</definedName>
    <definedName name="_Markup" localSheetId="10">[2]Home!$C$27</definedName>
    <definedName name="_Markup" localSheetId="11">[2]Home!$C$27</definedName>
    <definedName name="_Markup" localSheetId="17">[2]Home!$C$27</definedName>
    <definedName name="_Markup" localSheetId="18">[2]Home!$C$27</definedName>
    <definedName name="_Markup" localSheetId="26">[2]Home!$C$27</definedName>
    <definedName name="_Markup" localSheetId="27">[2]Home!$C$27</definedName>
    <definedName name="_Markup" localSheetId="28">[2]Home!$C$27</definedName>
    <definedName name="_Markup" localSheetId="29">[2]Home!$C$27</definedName>
    <definedName name="_Markup" localSheetId="30">[2]Home!$C$27</definedName>
    <definedName name="_Markup" localSheetId="31">[2]Home!$C$27</definedName>
    <definedName name="_Markup" localSheetId="89">[1]Home!$C$27</definedName>
    <definedName name="_Markup" localSheetId="91">[1]Home!$C$27</definedName>
    <definedName name="_Markup" localSheetId="92">[1]Home!$C$27</definedName>
    <definedName name="_Markup">#REF!</definedName>
    <definedName name="_Mesh" localSheetId="87">[1]Home!$E$53</definedName>
    <definedName name="_Mesh" localSheetId="42">[2]Home!$E$53</definedName>
    <definedName name="_Mesh" localSheetId="44">[2]Home!$E$53</definedName>
    <definedName name="_Mesh" localSheetId="43">[2]Home!$E$53</definedName>
    <definedName name="_Mesh" localSheetId="45">[2]Home!$E$53</definedName>
    <definedName name="_Mesh" localSheetId="46">[2]Home!$E$53</definedName>
    <definedName name="_Mesh" localSheetId="47">[2]Home!$E$53</definedName>
    <definedName name="_Mesh" localSheetId="48">[2]Home!$E$53</definedName>
    <definedName name="_Mesh" localSheetId="49">[2]Home!$E$53</definedName>
    <definedName name="_Mesh" localSheetId="50">[2]Home!$E$53</definedName>
    <definedName name="_Mesh" localSheetId="51">[2]Home!$E$53</definedName>
    <definedName name="_Mesh" localSheetId="8">[2]Home!$E$53</definedName>
    <definedName name="_Mesh" localSheetId="9">[2]Home!$E$53</definedName>
    <definedName name="_Mesh" localSheetId="10">[2]Home!$E$53</definedName>
    <definedName name="_Mesh" localSheetId="11">[2]Home!$E$53</definedName>
    <definedName name="_Mesh" localSheetId="17">[2]Home!$E$53</definedName>
    <definedName name="_Mesh" localSheetId="18">[2]Home!$E$53</definedName>
    <definedName name="_Mesh" localSheetId="26">[2]Home!$E$53</definedName>
    <definedName name="_Mesh" localSheetId="27">[2]Home!$E$53</definedName>
    <definedName name="_Mesh" localSheetId="28">[2]Home!$E$53</definedName>
    <definedName name="_Mesh" localSheetId="29">[2]Home!$E$53</definedName>
    <definedName name="_Mesh" localSheetId="30">[2]Home!$E$53</definedName>
    <definedName name="_Mesh" localSheetId="31">[2]Home!$E$53</definedName>
    <definedName name="_Mesh" localSheetId="89">[1]Home!$E$53</definedName>
    <definedName name="_Mesh" localSheetId="91">[1]Home!$E$53</definedName>
    <definedName name="_Mesh" localSheetId="92">[1]Home!$E$53</definedName>
    <definedName name="_Mesh">#REF!</definedName>
    <definedName name="_Mix" localSheetId="87">[1]Home!$E$41</definedName>
    <definedName name="_Mix" localSheetId="42">[2]Home!$E$41</definedName>
    <definedName name="_Mix" localSheetId="44">[2]Home!$E$41</definedName>
    <definedName name="_Mix" localSheetId="43">[2]Home!$E$41</definedName>
    <definedName name="_Mix" localSheetId="45">[2]Home!$E$41</definedName>
    <definedName name="_Mix" localSheetId="46">[2]Home!$E$41</definedName>
    <definedName name="_Mix" localSheetId="47">[2]Home!$E$41</definedName>
    <definedName name="_Mix" localSheetId="48">[2]Home!$E$41</definedName>
    <definedName name="_Mix" localSheetId="49">[2]Home!$E$41</definedName>
    <definedName name="_Mix" localSheetId="50">[2]Home!$E$41</definedName>
    <definedName name="_Mix" localSheetId="51">[2]Home!$E$41</definedName>
    <definedName name="_Mix" localSheetId="8">[2]Home!$E$41</definedName>
    <definedName name="_Mix" localSheetId="9">[2]Home!$E$41</definedName>
    <definedName name="_Mix" localSheetId="10">[2]Home!$E$41</definedName>
    <definedName name="_Mix" localSheetId="11">[2]Home!$E$41</definedName>
    <definedName name="_Mix" localSheetId="17">[2]Home!$E$41</definedName>
    <definedName name="_Mix" localSheetId="18">[2]Home!$E$41</definedName>
    <definedName name="_Mix" localSheetId="26">[2]Home!$E$41</definedName>
    <definedName name="_Mix" localSheetId="27">[2]Home!$E$41</definedName>
    <definedName name="_Mix" localSheetId="28">[2]Home!$E$41</definedName>
    <definedName name="_Mix" localSheetId="29">[2]Home!$E$41</definedName>
    <definedName name="_Mix" localSheetId="30">[2]Home!$E$41</definedName>
    <definedName name="_Mix" localSheetId="31">[2]Home!$E$41</definedName>
    <definedName name="_Mix" localSheetId="89">[1]Home!$E$41</definedName>
    <definedName name="_Mix" localSheetId="91">[1]Home!$E$41</definedName>
    <definedName name="_Mix" localSheetId="92">[1]Home!$E$41</definedName>
    <definedName name="_Mix">#REF!</definedName>
    <definedName name="_Place" localSheetId="87">[1]Home!$E$42</definedName>
    <definedName name="_Place" localSheetId="42">[2]Home!$E$42</definedName>
    <definedName name="_Place" localSheetId="44">[2]Home!$E$42</definedName>
    <definedName name="_Place" localSheetId="43">[2]Home!$E$42</definedName>
    <definedName name="_Place" localSheetId="45">[2]Home!$E$42</definedName>
    <definedName name="_Place" localSheetId="46">[2]Home!$E$42</definedName>
    <definedName name="_Place" localSheetId="47">[2]Home!$E$42</definedName>
    <definedName name="_Place" localSheetId="48">[2]Home!$E$42</definedName>
    <definedName name="_Place" localSheetId="49">[2]Home!$E$42</definedName>
    <definedName name="_Place" localSheetId="50">[2]Home!$E$42</definedName>
    <definedName name="_Place" localSheetId="51">[2]Home!$E$42</definedName>
    <definedName name="_Place" localSheetId="8">[2]Home!$E$42</definedName>
    <definedName name="_Place" localSheetId="9">[2]Home!$E$42</definedName>
    <definedName name="_Place" localSheetId="10">[2]Home!$E$42</definedName>
    <definedName name="_Place" localSheetId="11">[2]Home!$E$42</definedName>
    <definedName name="_Place" localSheetId="17">[2]Home!$E$42</definedName>
    <definedName name="_Place" localSheetId="18">[2]Home!$E$42</definedName>
    <definedName name="_Place" localSheetId="26">[2]Home!$E$42</definedName>
    <definedName name="_Place" localSheetId="27">[2]Home!$E$42</definedName>
    <definedName name="_Place" localSheetId="28">[2]Home!$E$42</definedName>
    <definedName name="_Place" localSheetId="29">[2]Home!$E$42</definedName>
    <definedName name="_Place" localSheetId="30">[2]Home!$E$42</definedName>
    <definedName name="_Place" localSheetId="31">[2]Home!$E$42</definedName>
    <definedName name="_Place" localSheetId="89">[1]Home!$E$42</definedName>
    <definedName name="_Place" localSheetId="91">[1]Home!$E$42</definedName>
    <definedName name="_Place" localSheetId="92">[1]Home!$E$42</definedName>
    <definedName name="_Place">#REF!</definedName>
    <definedName name="_Plaster" localSheetId="42">[2]Home!$E$48</definedName>
    <definedName name="_Plaster" localSheetId="44">[2]Home!$E$48</definedName>
    <definedName name="_Plaster" localSheetId="43">[2]Home!$E$48</definedName>
    <definedName name="_Plaster" localSheetId="45">[2]Home!$E$48</definedName>
    <definedName name="_Plaster" localSheetId="46">[2]Home!$E$48</definedName>
    <definedName name="_Plaster" localSheetId="47">[2]Home!$E$48</definedName>
    <definedName name="_Plaster" localSheetId="48">[2]Home!$E$48</definedName>
    <definedName name="_Plaster" localSheetId="49">[2]Home!$E$48</definedName>
    <definedName name="_Plaster" localSheetId="50">[2]Home!$E$48</definedName>
    <definedName name="_Plaster" localSheetId="51">[2]Home!$E$48</definedName>
    <definedName name="_Plaster" localSheetId="8">[2]Home!$E$48</definedName>
    <definedName name="_Plaster" localSheetId="9">[2]Home!$E$48</definedName>
    <definedName name="_Plaster" localSheetId="10">[2]Home!$E$48</definedName>
    <definedName name="_Plaster" localSheetId="11">[2]Home!$E$48</definedName>
    <definedName name="_Plaster" localSheetId="17">[2]Home!$E$48</definedName>
    <definedName name="_Plaster" localSheetId="18">[2]Home!$E$48</definedName>
    <definedName name="_Plaster" localSheetId="26">[2]Home!$E$48</definedName>
    <definedName name="_Plaster" localSheetId="27">[2]Home!$E$48</definedName>
    <definedName name="_Plaster" localSheetId="28">[2]Home!$E$48</definedName>
    <definedName name="_Plaster" localSheetId="29">[2]Home!$E$48</definedName>
    <definedName name="_Plaster" localSheetId="30">[2]Home!$E$48</definedName>
    <definedName name="_Plaster" localSheetId="31">[2]Home!$E$48</definedName>
    <definedName name="_Plaster">#REF!</definedName>
    <definedName name="_RoadLength" localSheetId="87">[1]Home!$C$25</definedName>
    <definedName name="_RoadLength" localSheetId="42">[2]Home!$C$25</definedName>
    <definedName name="_RoadLength" localSheetId="44">[2]Home!$C$25</definedName>
    <definedName name="_RoadLength" localSheetId="43">[2]Home!$C$25</definedName>
    <definedName name="_RoadLength" localSheetId="45">[2]Home!$C$25</definedName>
    <definedName name="_RoadLength" localSheetId="46">[2]Home!$C$25</definedName>
    <definedName name="_RoadLength" localSheetId="47">[2]Home!$C$25</definedName>
    <definedName name="_RoadLength" localSheetId="48">[2]Home!$C$25</definedName>
    <definedName name="_RoadLength" localSheetId="49">[2]Home!$C$25</definedName>
    <definedName name="_RoadLength" localSheetId="50">[2]Home!$C$25</definedName>
    <definedName name="_RoadLength" localSheetId="51">[2]Home!$C$25</definedName>
    <definedName name="_RoadLength" localSheetId="8">[2]Home!$C$25</definedName>
    <definedName name="_RoadLength" localSheetId="9">[2]Home!$C$25</definedName>
    <definedName name="_RoadLength" localSheetId="10">[2]Home!$C$25</definedName>
    <definedName name="_RoadLength" localSheetId="11">[2]Home!$C$25</definedName>
    <definedName name="_RoadLength" localSheetId="17">[2]Home!$C$25</definedName>
    <definedName name="_RoadLength" localSheetId="18">[2]Home!$C$25</definedName>
    <definedName name="_RoadLength" localSheetId="26">[2]Home!$C$25</definedName>
    <definedName name="_RoadLength" localSheetId="27">[2]Home!$C$25</definedName>
    <definedName name="_RoadLength" localSheetId="28">[2]Home!$C$25</definedName>
    <definedName name="_RoadLength" localSheetId="29">[2]Home!$C$25</definedName>
    <definedName name="_RoadLength" localSheetId="30">[2]Home!$C$25</definedName>
    <definedName name="_RoadLength" localSheetId="31">[2]Home!$C$25</definedName>
    <definedName name="_RoadLength" localSheetId="89">[1]Home!$C$25</definedName>
    <definedName name="_RoadLength" localSheetId="91">[1]Home!$C$25</definedName>
    <definedName name="_RoadLength" localSheetId="92">[1]Home!$C$25</definedName>
    <definedName name="_RoadLength">#REF!</definedName>
    <definedName name="_Roadmarkings" localSheetId="42">#REF!</definedName>
    <definedName name="_Roadmarkings" localSheetId="44">#REF!</definedName>
    <definedName name="_Roadmarkings" localSheetId="43">#REF!</definedName>
    <definedName name="_Roadmarkings" localSheetId="45">#REF!</definedName>
    <definedName name="_Roadmarkings" localSheetId="46">#REF!</definedName>
    <definedName name="_Roadmarkings" localSheetId="47">#REF!</definedName>
    <definedName name="_Roadmarkings" localSheetId="48">#REF!</definedName>
    <definedName name="_Roadmarkings" localSheetId="49">#REF!</definedName>
    <definedName name="_Roadmarkings" localSheetId="50">#REF!</definedName>
    <definedName name="_Roadmarkings" localSheetId="51">#REF!</definedName>
    <definedName name="_Roadmarkings" localSheetId="8">#REF!</definedName>
    <definedName name="_Roadmarkings" localSheetId="9">#REF!</definedName>
    <definedName name="_Roadmarkings" localSheetId="10">#REF!</definedName>
    <definedName name="_Roadmarkings" localSheetId="11">#REF!</definedName>
    <definedName name="_Roadmarkings" localSheetId="17">#REF!</definedName>
    <definedName name="_Roadmarkings" localSheetId="18">#REF!</definedName>
    <definedName name="_Roadmarkings">#REF!</definedName>
    <definedName name="_RoadstudSpc" localSheetId="87">[1]Home!$C$31</definedName>
    <definedName name="_RoadstudSpc" localSheetId="42">[2]Home!$C$31</definedName>
    <definedName name="_RoadstudSpc" localSheetId="44">[2]Home!$C$31</definedName>
    <definedName name="_RoadstudSpc" localSheetId="43">[2]Home!$C$31</definedName>
    <definedName name="_RoadstudSpc" localSheetId="45">[2]Home!$C$31</definedName>
    <definedName name="_RoadstudSpc" localSheetId="46">[2]Home!$C$31</definedName>
    <definedName name="_RoadstudSpc" localSheetId="47">[2]Home!$C$31</definedName>
    <definedName name="_RoadstudSpc" localSheetId="48">[2]Home!$C$31</definedName>
    <definedName name="_RoadstudSpc" localSheetId="49">[2]Home!$C$31</definedName>
    <definedName name="_RoadstudSpc" localSheetId="50">[2]Home!$C$31</definedName>
    <definedName name="_RoadstudSpc" localSheetId="51">[2]Home!$C$31</definedName>
    <definedName name="_RoadstudSpc" localSheetId="8">[2]Home!$C$31</definedName>
    <definedName name="_RoadstudSpc" localSheetId="9">[2]Home!$C$31</definedName>
    <definedName name="_RoadstudSpc" localSheetId="10">[2]Home!$C$31</definedName>
    <definedName name="_RoadstudSpc" localSheetId="11">[2]Home!$C$31</definedName>
    <definedName name="_RoadstudSpc" localSheetId="17">[2]Home!$C$31</definedName>
    <definedName name="_RoadstudSpc" localSheetId="18">[2]Home!$C$31</definedName>
    <definedName name="_RoadstudSpc" localSheetId="26">[2]Home!$C$31</definedName>
    <definedName name="_RoadstudSpc" localSheetId="27">[2]Home!$C$31</definedName>
    <definedName name="_RoadstudSpc" localSheetId="28">[2]Home!$C$31</definedName>
    <definedName name="_RoadstudSpc" localSheetId="29">[2]Home!$C$31</definedName>
    <definedName name="_RoadstudSpc" localSheetId="30">[2]Home!$C$31</definedName>
    <definedName name="_RoadstudSpc" localSheetId="31">[2]Home!$C$31</definedName>
    <definedName name="_RoadstudSpc" localSheetId="89">[1]Home!$C$31</definedName>
    <definedName name="_RoadstudSpc" localSheetId="91">[1]Home!$C$31</definedName>
    <definedName name="_RoadstudSpc" localSheetId="92">[1]Home!$C$31</definedName>
    <definedName name="_RoadstudSpc">#REF!</definedName>
    <definedName name="_Sheeting" localSheetId="42">[2]Home!$E$54</definedName>
    <definedName name="_Sheeting" localSheetId="44">[2]Home!$E$54</definedName>
    <definedName name="_Sheeting" localSheetId="43">[2]Home!$E$54</definedName>
    <definedName name="_Sheeting" localSheetId="45">[2]Home!$E$54</definedName>
    <definedName name="_Sheeting" localSheetId="46">[2]Home!$E$54</definedName>
    <definedName name="_Sheeting" localSheetId="47">[2]Home!$E$54</definedName>
    <definedName name="_Sheeting" localSheetId="48">[2]Home!$E$54</definedName>
    <definedName name="_Sheeting" localSheetId="49">[2]Home!$E$54</definedName>
    <definedName name="_Sheeting" localSheetId="50">[2]Home!$E$54</definedName>
    <definedName name="_Sheeting" localSheetId="51">[2]Home!$E$54</definedName>
    <definedName name="_Sheeting" localSheetId="8">[2]Home!$E$54</definedName>
    <definedName name="_Sheeting" localSheetId="9">[2]Home!$E$54</definedName>
    <definedName name="_Sheeting" localSheetId="10">[2]Home!$E$54</definedName>
    <definedName name="_Sheeting" localSheetId="11">[2]Home!$E$54</definedName>
    <definedName name="_Sheeting" localSheetId="17">[2]Home!$E$54</definedName>
    <definedName name="_Sheeting" localSheetId="18">[2]Home!$E$54</definedName>
    <definedName name="_Sheeting" localSheetId="26">[2]Home!$E$54</definedName>
    <definedName name="_Sheeting" localSheetId="27">[2]Home!$E$54</definedName>
    <definedName name="_Sheeting" localSheetId="28">[2]Home!$E$54</definedName>
    <definedName name="_Sheeting" localSheetId="29">[2]Home!$E$54</definedName>
    <definedName name="_Sheeting" localSheetId="30">[2]Home!$E$54</definedName>
    <definedName name="_Sheeting" localSheetId="31">[2]Home!$E$54</definedName>
    <definedName name="_Sheeting">#REF!</definedName>
    <definedName name="_Sign" localSheetId="87">[1]Home!$E$63</definedName>
    <definedName name="_Sign" localSheetId="42">[2]Home!$E$63</definedName>
    <definedName name="_Sign" localSheetId="44">[2]Home!$E$63</definedName>
    <definedName name="_Sign" localSheetId="43">[2]Home!$E$63</definedName>
    <definedName name="_Sign" localSheetId="45">[2]Home!$E$63</definedName>
    <definedName name="_Sign" localSheetId="46">[2]Home!$E$63</definedName>
    <definedName name="_Sign" localSheetId="47">[2]Home!$E$63</definedName>
    <definedName name="_Sign" localSheetId="48">[2]Home!$E$63</definedName>
    <definedName name="_Sign" localSheetId="49">[2]Home!$E$63</definedName>
    <definedName name="_Sign" localSheetId="50">[2]Home!$E$63</definedName>
    <definedName name="_Sign" localSheetId="51">[2]Home!$E$63</definedName>
    <definedName name="_Sign" localSheetId="8">[2]Home!$E$63</definedName>
    <definedName name="_Sign" localSheetId="9">[2]Home!$E$63</definedName>
    <definedName name="_Sign" localSheetId="10">[2]Home!$E$63</definedName>
    <definedName name="_Sign" localSheetId="11">[2]Home!$E$63</definedName>
    <definedName name="_Sign" localSheetId="17">[2]Home!$E$63</definedName>
    <definedName name="_Sign" localSheetId="18">[2]Home!$E$63</definedName>
    <definedName name="_Sign" localSheetId="26">[2]Home!$E$63</definedName>
    <definedName name="_Sign" localSheetId="27">[2]Home!$E$63</definedName>
    <definedName name="_Sign" localSheetId="28">[2]Home!$E$63</definedName>
    <definedName name="_Sign" localSheetId="29">[2]Home!$E$63</definedName>
    <definedName name="_Sign" localSheetId="30">[2]Home!$E$63</definedName>
    <definedName name="_Sign" localSheetId="31">[2]Home!$E$63</definedName>
    <definedName name="_Sign" localSheetId="89">[1]Home!$E$63</definedName>
    <definedName name="_Sign" localSheetId="91">[1]Home!$E$63</definedName>
    <definedName name="_Sign" localSheetId="92">[1]Home!$E$63</definedName>
    <definedName name="_Sign">#REF!</definedName>
    <definedName name="_Spread" localSheetId="42">[2]Home!$E$47</definedName>
    <definedName name="_Spread" localSheetId="44">[2]Home!$E$47</definedName>
    <definedName name="_Spread" localSheetId="43">[2]Home!$E$47</definedName>
    <definedName name="_Spread" localSheetId="45">[2]Home!$E$47</definedName>
    <definedName name="_Spread" localSheetId="46">[2]Home!$E$47</definedName>
    <definedName name="_Spread" localSheetId="47">[2]Home!$E$47</definedName>
    <definedName name="_Spread" localSheetId="48">[2]Home!$E$47</definedName>
    <definedName name="_Spread" localSheetId="49">[2]Home!$E$47</definedName>
    <definedName name="_Spread" localSheetId="50">[2]Home!$E$47</definedName>
    <definedName name="_Spread" localSheetId="51">[2]Home!$E$47</definedName>
    <definedName name="_Spread" localSheetId="8">[2]Home!$E$47</definedName>
    <definedName name="_Spread" localSheetId="9">[2]Home!$E$47</definedName>
    <definedName name="_Spread" localSheetId="10">[2]Home!$E$47</definedName>
    <definedName name="_Spread" localSheetId="11">[2]Home!$E$47</definedName>
    <definedName name="_Spread" localSheetId="17">[2]Home!$E$47</definedName>
    <definedName name="_Spread" localSheetId="18">[2]Home!$E$47</definedName>
    <definedName name="_Spread" localSheetId="26">[2]Home!$E$47</definedName>
    <definedName name="_Spread" localSheetId="27">[2]Home!$E$47</definedName>
    <definedName name="_Spread" localSheetId="28">[2]Home!$E$47</definedName>
    <definedName name="_Spread" localSheetId="29">[2]Home!$E$47</definedName>
    <definedName name="_Spread" localSheetId="30">[2]Home!$E$47</definedName>
    <definedName name="_Spread" localSheetId="31">[2]Home!$E$47</definedName>
    <definedName name="_Spread">#REF!</definedName>
    <definedName name="_Stamp" localSheetId="42">[2]Home!$E$45</definedName>
    <definedName name="_Stamp" localSheetId="44">[2]Home!$E$45</definedName>
    <definedName name="_Stamp" localSheetId="43">[2]Home!$E$45</definedName>
    <definedName name="_Stamp" localSheetId="45">[2]Home!$E$45</definedName>
    <definedName name="_Stamp" localSheetId="46">[2]Home!$E$45</definedName>
    <definedName name="_Stamp" localSheetId="47">[2]Home!$E$45</definedName>
    <definedName name="_Stamp" localSheetId="48">[2]Home!$E$45</definedName>
    <definedName name="_Stamp" localSheetId="49">[2]Home!$E$45</definedName>
    <definedName name="_Stamp" localSheetId="50">[2]Home!$E$45</definedName>
    <definedName name="_Stamp" localSheetId="51">[2]Home!$E$45</definedName>
    <definedName name="_Stamp" localSheetId="8">[2]Home!$E$45</definedName>
    <definedName name="_Stamp" localSheetId="9">[2]Home!$E$45</definedName>
    <definedName name="_Stamp" localSheetId="10">[2]Home!$E$45</definedName>
    <definedName name="_Stamp" localSheetId="11">[2]Home!$E$45</definedName>
    <definedName name="_Stamp" localSheetId="17">[2]Home!$E$45</definedName>
    <definedName name="_Stamp" localSheetId="18">[2]Home!$E$45</definedName>
    <definedName name="_Stamp" localSheetId="26">[2]Home!$E$45</definedName>
    <definedName name="_Stamp" localSheetId="27">[2]Home!$E$45</definedName>
    <definedName name="_Stamp" localSheetId="28">[2]Home!$E$45</definedName>
    <definedName name="_Stamp" localSheetId="29">[2]Home!$E$45</definedName>
    <definedName name="_Stamp" localSheetId="30">[2]Home!$E$45</definedName>
    <definedName name="_Stamp" localSheetId="31">[2]Home!$E$45</definedName>
    <definedName name="_Stamp">#REF!</definedName>
    <definedName name="_Subsoil" localSheetId="42">[2]Home!$E$56</definedName>
    <definedName name="_Subsoil" localSheetId="44">[2]Home!$E$56</definedName>
    <definedName name="_Subsoil" localSheetId="43">[2]Home!$E$56</definedName>
    <definedName name="_Subsoil" localSheetId="45">[2]Home!$E$56</definedName>
    <definedName name="_Subsoil" localSheetId="46">[2]Home!$E$56</definedName>
    <definedName name="_Subsoil" localSheetId="47">[2]Home!$E$56</definedName>
    <definedName name="_Subsoil" localSheetId="48">[2]Home!$E$56</definedName>
    <definedName name="_Subsoil" localSheetId="49">[2]Home!$E$56</definedName>
    <definedName name="_Subsoil" localSheetId="50">[2]Home!$E$56</definedName>
    <definedName name="_Subsoil" localSheetId="51">[2]Home!$E$56</definedName>
    <definedName name="_Subsoil" localSheetId="8">[2]Home!$E$56</definedName>
    <definedName name="_Subsoil" localSheetId="9">[2]Home!$E$56</definedName>
    <definedName name="_Subsoil" localSheetId="10">[2]Home!$E$56</definedName>
    <definedName name="_Subsoil" localSheetId="11">[2]Home!$E$56</definedName>
    <definedName name="_Subsoil" localSheetId="17">[2]Home!$E$56</definedName>
    <definedName name="_Subsoil" localSheetId="18">[2]Home!$E$56</definedName>
    <definedName name="_Subsoil" localSheetId="26">[2]Home!$E$56</definedName>
    <definedName name="_Subsoil" localSheetId="27">[2]Home!$E$56</definedName>
    <definedName name="_Subsoil" localSheetId="28">[2]Home!$E$56</definedName>
    <definedName name="_Subsoil" localSheetId="29">[2]Home!$E$56</definedName>
    <definedName name="_Subsoil" localSheetId="30">[2]Home!$E$56</definedName>
    <definedName name="_Subsoil" localSheetId="31">[2]Home!$E$56</definedName>
    <definedName name="_Subsoil">#REF!</definedName>
    <definedName name="_Summary" localSheetId="87">[1]Home!$J$16</definedName>
    <definedName name="_Summary" localSheetId="42">[2]Home!$J$16</definedName>
    <definedName name="_Summary" localSheetId="44">[2]Home!$J$16</definedName>
    <definedName name="_Summary" localSheetId="43">[2]Home!$J$16</definedName>
    <definedName name="_Summary" localSheetId="45">[2]Home!$J$16</definedName>
    <definedName name="_Summary" localSheetId="46">[2]Home!$J$16</definedName>
    <definedName name="_Summary" localSheetId="47">[2]Home!$J$16</definedName>
    <definedName name="_Summary" localSheetId="48">[2]Home!$J$16</definedName>
    <definedName name="_Summary" localSheetId="49">[2]Home!$J$16</definedName>
    <definedName name="_Summary" localSheetId="50">[2]Home!$J$16</definedName>
    <definedName name="_Summary" localSheetId="51">[2]Home!$J$16</definedName>
    <definedName name="_Summary" localSheetId="8">[2]Home!$J$16</definedName>
    <definedName name="_Summary" localSheetId="9">[2]Home!$J$16</definedName>
    <definedName name="_Summary" localSheetId="10">[2]Home!$J$16</definedName>
    <definedName name="_Summary" localSheetId="11">[2]Home!$J$16</definedName>
    <definedName name="_Summary" localSheetId="17">[2]Home!$J$16</definedName>
    <definedName name="_Summary" localSheetId="18">[2]Home!$J$16</definedName>
    <definedName name="_Summary" localSheetId="26">[2]Home!$J$16</definedName>
    <definedName name="_Summary" localSheetId="27">[2]Home!$J$16</definedName>
    <definedName name="_Summary" localSheetId="28">[2]Home!$J$16</definedName>
    <definedName name="_Summary" localSheetId="29">[2]Home!$J$16</definedName>
    <definedName name="_Summary" localSheetId="30">[2]Home!$J$16</definedName>
    <definedName name="_Summary" localSheetId="31">[2]Home!$J$16</definedName>
    <definedName name="_Summary" localSheetId="89">[1]Home!$J$16</definedName>
    <definedName name="_Summary" localSheetId="91">[1]Home!$J$16</definedName>
    <definedName name="_Summary" localSheetId="92">[1]Home!$J$16</definedName>
    <definedName name="_Summary">#REF!</definedName>
    <definedName name="_Wacker" localSheetId="87">[1]Home!$E$46</definedName>
    <definedName name="_Wacker" localSheetId="42">[2]Home!$E$46</definedName>
    <definedName name="_Wacker" localSheetId="44">[2]Home!$E$46</definedName>
    <definedName name="_Wacker" localSheetId="43">[2]Home!$E$46</definedName>
    <definedName name="_Wacker" localSheetId="45">[2]Home!$E$46</definedName>
    <definedName name="_Wacker" localSheetId="46">[2]Home!$E$46</definedName>
    <definedName name="_Wacker" localSheetId="47">[2]Home!$E$46</definedName>
    <definedName name="_Wacker" localSheetId="48">[2]Home!$E$46</definedName>
    <definedName name="_Wacker" localSheetId="49">[2]Home!$E$46</definedName>
    <definedName name="_Wacker" localSheetId="50">[2]Home!$E$46</definedName>
    <definedName name="_Wacker" localSheetId="51">[2]Home!$E$46</definedName>
    <definedName name="_Wacker" localSheetId="8">[2]Home!$E$46</definedName>
    <definedName name="_Wacker" localSheetId="9">[2]Home!$E$46</definedName>
    <definedName name="_Wacker" localSheetId="10">[2]Home!$E$46</definedName>
    <definedName name="_Wacker" localSheetId="11">[2]Home!$E$46</definedName>
    <definedName name="_Wacker" localSheetId="17">[2]Home!$E$46</definedName>
    <definedName name="_Wacker" localSheetId="18">[2]Home!$E$46</definedName>
    <definedName name="_Wacker" localSheetId="26">[2]Home!$E$46</definedName>
    <definedName name="_Wacker" localSheetId="27">[2]Home!$E$46</definedName>
    <definedName name="_Wacker" localSheetId="28">[2]Home!$E$46</definedName>
    <definedName name="_Wacker" localSheetId="29">[2]Home!$E$46</definedName>
    <definedName name="_Wacker" localSheetId="30">[2]Home!$E$46</definedName>
    <definedName name="_Wacker" localSheetId="31">[2]Home!$E$46</definedName>
    <definedName name="_Wacker" localSheetId="89">[1]Home!$E$46</definedName>
    <definedName name="_Wacker" localSheetId="91">[1]Home!$E$46</definedName>
    <definedName name="_Wacker" localSheetId="92">[1]Home!$E$46</definedName>
    <definedName name="_Wacker">#REF!</definedName>
    <definedName name="C7.3">#REF!</definedName>
    <definedName name="Client1" localSheetId="93">[3]Information!$C$2</definedName>
    <definedName name="Client1">Information!$C$2</definedName>
    <definedName name="Client2" localSheetId="93">[3]Information!$C$3</definedName>
    <definedName name="Client2">Information!$C$3</definedName>
    <definedName name="ContractDescription" localSheetId="93">[3]Information!$C$6</definedName>
    <definedName name="ContractDescription">Information!$C$6</definedName>
    <definedName name="ContractNo" localSheetId="93">[3]Information!$C$5</definedName>
    <definedName name="ContractNo">Information!$C$5</definedName>
    <definedName name="DELETE">[4]Home!$E$44</definedName>
    <definedName name="lori">#REF!</definedName>
    <definedName name="lorin">#REF!</definedName>
    <definedName name="lorinda">#REF!</definedName>
    <definedName name="ntha">#REF!</definedName>
    <definedName name="nthab">#REF!</definedName>
    <definedName name="nthabi">#REF!</definedName>
    <definedName name="nthabz">#REF!</definedName>
    <definedName name="Page_A" localSheetId="87">[1]Home!$J$12</definedName>
    <definedName name="Page_A" localSheetId="42">[2]Home!$J$12</definedName>
    <definedName name="Page_A" localSheetId="44">[2]Home!$J$12</definedName>
    <definedName name="Page_A" localSheetId="43">[2]Home!$J$12</definedName>
    <definedName name="Page_A" localSheetId="45">[2]Home!$J$12</definedName>
    <definedName name="Page_A" localSheetId="46">[2]Home!$J$12</definedName>
    <definedName name="Page_A" localSheetId="47">[2]Home!$J$12</definedName>
    <definedName name="Page_A" localSheetId="48">[2]Home!$J$12</definedName>
    <definedName name="Page_A" localSheetId="49">[2]Home!$J$12</definedName>
    <definedName name="Page_A" localSheetId="50">[2]Home!$J$12</definedName>
    <definedName name="Page_A" localSheetId="51">[2]Home!$J$12</definedName>
    <definedName name="Page_A" localSheetId="8">[2]Home!$J$12</definedName>
    <definedName name="Page_A" localSheetId="9">[2]Home!$J$12</definedName>
    <definedName name="Page_A" localSheetId="10">[2]Home!$J$12</definedName>
    <definedName name="Page_A" localSheetId="11">[2]Home!$J$12</definedName>
    <definedName name="Page_A" localSheetId="17">[2]Home!$J$12</definedName>
    <definedName name="Page_A" localSheetId="18">[2]Home!$J$12</definedName>
    <definedName name="Page_A" localSheetId="26">[2]Home!$J$12</definedName>
    <definedName name="Page_A" localSheetId="27">[2]Home!$J$12</definedName>
    <definedName name="Page_A" localSheetId="28">[2]Home!$J$12</definedName>
    <definedName name="Page_A" localSheetId="29">[2]Home!$J$12</definedName>
    <definedName name="Page_A" localSheetId="30">[2]Home!$J$12</definedName>
    <definedName name="Page_A" localSheetId="31">[2]Home!$J$12</definedName>
    <definedName name="Page_A" localSheetId="89">[1]Home!$J$12</definedName>
    <definedName name="Page_A" localSheetId="91">[1]Home!$J$12</definedName>
    <definedName name="Page_A" localSheetId="92">[1]Home!$J$12</definedName>
    <definedName name="Page_A">#REF!</definedName>
    <definedName name="Page_D" localSheetId="87">[1]Home!$J$13</definedName>
    <definedName name="Page_D" localSheetId="42">[2]Home!$J$13</definedName>
    <definedName name="Page_D" localSheetId="44">[2]Home!$J$13</definedName>
    <definedName name="Page_D" localSheetId="43">[2]Home!$J$13</definedName>
    <definedName name="Page_D" localSheetId="45">[2]Home!$J$13</definedName>
    <definedName name="Page_D" localSheetId="46">[2]Home!$J$13</definedName>
    <definedName name="Page_D" localSheetId="47">[2]Home!$J$13</definedName>
    <definedName name="Page_D" localSheetId="48">[2]Home!$J$13</definedName>
    <definedName name="Page_D" localSheetId="49">[2]Home!$J$13</definedName>
    <definedName name="Page_D" localSheetId="50">[2]Home!$J$13</definedName>
    <definedName name="Page_D" localSheetId="51">[2]Home!$J$13</definedName>
    <definedName name="Page_D" localSheetId="8">[2]Home!$J$13</definedName>
    <definedName name="Page_D" localSheetId="9">[2]Home!$J$13</definedName>
    <definedName name="Page_D" localSheetId="10">[2]Home!$J$13</definedName>
    <definedName name="Page_D" localSheetId="11">[2]Home!$J$13</definedName>
    <definedName name="Page_D" localSheetId="17">[2]Home!$J$13</definedName>
    <definedName name="Page_D" localSheetId="18">[2]Home!$J$13</definedName>
    <definedName name="Page_D" localSheetId="26">[2]Home!$J$13</definedName>
    <definedName name="Page_D" localSheetId="27">[2]Home!$J$13</definedName>
    <definedName name="Page_D" localSheetId="28">[2]Home!$J$13</definedName>
    <definedName name="Page_D" localSheetId="29">[2]Home!$J$13</definedName>
    <definedName name="Page_D" localSheetId="30">[2]Home!$J$13</definedName>
    <definedName name="Page_D" localSheetId="31">[2]Home!$J$13</definedName>
    <definedName name="Page_D" localSheetId="89">[1]Home!$J$13</definedName>
    <definedName name="Page_D" localSheetId="91">[1]Home!$J$13</definedName>
    <definedName name="Page_D" localSheetId="92">[1]Home!$J$13</definedName>
    <definedName name="Page_D">#REF!</definedName>
    <definedName name="Page_F" localSheetId="87">[1]Home!$J$14</definedName>
    <definedName name="Page_F" localSheetId="42">[2]Home!$J$14</definedName>
    <definedName name="Page_F" localSheetId="44">[2]Home!$J$14</definedName>
    <definedName name="Page_F" localSheetId="43">[2]Home!$J$14</definedName>
    <definedName name="Page_F" localSheetId="45">[2]Home!$J$14</definedName>
    <definedName name="Page_F" localSheetId="46">[2]Home!$J$14</definedName>
    <definedName name="Page_F" localSheetId="47">[2]Home!$J$14</definedName>
    <definedName name="Page_F" localSheetId="48">[2]Home!$J$14</definedName>
    <definedName name="Page_F" localSheetId="49">[2]Home!$J$14</definedName>
    <definedName name="Page_F" localSheetId="50">[2]Home!$J$14</definedName>
    <definedName name="Page_F" localSheetId="51">[2]Home!$J$14</definedName>
    <definedName name="Page_F" localSheetId="8">[2]Home!$J$14</definedName>
    <definedName name="Page_F" localSheetId="9">[2]Home!$J$14</definedName>
    <definedName name="Page_F" localSheetId="10">[2]Home!$J$14</definedName>
    <definedName name="Page_F" localSheetId="11">[2]Home!$J$14</definedName>
    <definedName name="Page_F" localSheetId="17">[2]Home!$J$14</definedName>
    <definedName name="Page_F" localSheetId="18">[2]Home!$J$14</definedName>
    <definedName name="Page_F" localSheetId="26">[2]Home!$J$14</definedName>
    <definedName name="Page_F" localSheetId="27">[2]Home!$J$14</definedName>
    <definedName name="Page_F" localSheetId="28">[2]Home!$J$14</definedName>
    <definedName name="Page_F" localSheetId="29">[2]Home!$J$14</definedName>
    <definedName name="Page_F" localSheetId="30">[2]Home!$J$14</definedName>
    <definedName name="Page_F" localSheetId="31">[2]Home!$J$14</definedName>
    <definedName name="Page_F" localSheetId="89">[1]Home!$J$14</definedName>
    <definedName name="Page_F" localSheetId="91">[1]Home!$J$14</definedName>
    <definedName name="Page_F" localSheetId="92">[1]Home!$J$14</definedName>
    <definedName name="Page_F">#REF!</definedName>
    <definedName name="Page_G" localSheetId="87">[1]Home!$J$15</definedName>
    <definedName name="Page_G" localSheetId="42">[2]Home!$J$15</definedName>
    <definedName name="Page_G" localSheetId="44">[2]Home!$J$15</definedName>
    <definedName name="Page_G" localSheetId="43">[2]Home!$J$15</definedName>
    <definedName name="Page_G" localSheetId="45">[2]Home!$J$15</definedName>
    <definedName name="Page_G" localSheetId="46">[2]Home!$J$15</definedName>
    <definedName name="Page_G" localSheetId="47">[2]Home!$J$15</definedName>
    <definedName name="Page_G" localSheetId="48">[2]Home!$J$15</definedName>
    <definedName name="Page_G" localSheetId="49">[2]Home!$J$15</definedName>
    <definedName name="Page_G" localSheetId="50">[2]Home!$J$15</definedName>
    <definedName name="Page_G" localSheetId="51">[2]Home!$J$15</definedName>
    <definedName name="Page_G" localSheetId="8">[2]Home!$J$15</definedName>
    <definedName name="Page_G" localSheetId="9">[2]Home!$J$15</definedName>
    <definedName name="Page_G" localSheetId="10">[2]Home!$J$15</definedName>
    <definedName name="Page_G" localSheetId="11">[2]Home!$J$15</definedName>
    <definedName name="Page_G" localSheetId="17">[2]Home!$J$15</definedName>
    <definedName name="Page_G" localSheetId="18">[2]Home!$J$15</definedName>
    <definedName name="Page_G" localSheetId="26">[2]Home!$J$15</definedName>
    <definedName name="Page_G" localSheetId="27">[2]Home!$J$15</definedName>
    <definedName name="Page_G" localSheetId="28">[2]Home!$J$15</definedName>
    <definedName name="Page_G" localSheetId="29">[2]Home!$J$15</definedName>
    <definedName name="Page_G" localSheetId="30">[2]Home!$J$15</definedName>
    <definedName name="Page_G" localSheetId="31">[2]Home!$J$15</definedName>
    <definedName name="Page_G" localSheetId="89">[1]Home!$J$15</definedName>
    <definedName name="Page_G" localSheetId="91">[1]Home!$J$15</definedName>
    <definedName name="Page_G" localSheetId="92">[1]Home!$J$15</definedName>
    <definedName name="Page_G">#REF!</definedName>
    <definedName name="_xlnm.Print_Area" localSheetId="87">A!$A$1:$I$31</definedName>
    <definedName name="_xlnm.Print_Area" localSheetId="2">'C1.2'!$A$1:$I$152</definedName>
    <definedName name="_xlnm.Print_Area" localSheetId="3">'C1.3'!$A$1:$I$47</definedName>
    <definedName name="_xlnm.Print_Area" localSheetId="4">'C1.4'!$A$1:$I$183</definedName>
    <definedName name="_xlnm.Print_Area" localSheetId="5">'C1.5'!$A$1:$I$121</definedName>
    <definedName name="_xlnm.Print_Area" localSheetId="6">'C1.6'!$A$1:$I$25</definedName>
    <definedName name="_xlnm.Print_Area" localSheetId="7">'C1.7'!$A$1:$I$56</definedName>
    <definedName name="_xlnm.Print_Area" localSheetId="42">'C10.1'!$A$1:$I$48</definedName>
    <definedName name="_xlnm.Print_Area" localSheetId="44">'C11.1'!$A$1:$I$24</definedName>
    <definedName name="_xlnm.Print_Area" localSheetId="43">'C11.2'!$A$1:$I$58</definedName>
    <definedName name="_xlnm.Print_Area" localSheetId="45">'C11.3'!$A$1:$I$51</definedName>
    <definedName name="_xlnm.Print_Area" localSheetId="46">'C11.4'!$A$1:$I$65</definedName>
    <definedName name="_xlnm.Print_Area" localSheetId="47">'C11.5'!$A$1:$I$144</definedName>
    <definedName name="_xlnm.Print_Area" localSheetId="48">'C11.6'!$A$1:$I$115</definedName>
    <definedName name="_xlnm.Print_Area" localSheetId="49">'C11.7'!$A$1:$I$63</definedName>
    <definedName name="_xlnm.Print_Area" localSheetId="50">'C11.8'!$A$1:$I$54</definedName>
    <definedName name="_xlnm.Print_Area" localSheetId="51">'C11.9'!$A$1:$I$48</definedName>
    <definedName name="_xlnm.Print_Area" localSheetId="52">'C12.1'!$A$1:$I$196</definedName>
    <definedName name="_xlnm.Print_Area" localSheetId="53">'C12.2'!$A$1:$H$66</definedName>
    <definedName name="_xlnm.Print_Area" localSheetId="54">'C12.3'!$A$1:$H$215</definedName>
    <definedName name="_xlnm.Print_Area" localSheetId="55">'C12.4'!$A$1:$I$79</definedName>
    <definedName name="_xlnm.Print_Area" localSheetId="56">'C12.5'!$A$1:$I$74</definedName>
    <definedName name="_xlnm.Print_Area" localSheetId="57">'C12.6'!$A$1:$I$145</definedName>
    <definedName name="_xlnm.Print_Area" localSheetId="58">'C12.7'!$A$1:$I$72</definedName>
    <definedName name="_xlnm.Print_Area" localSheetId="70">'C13.10'!$A$1:$I$79</definedName>
    <definedName name="_xlnm.Print_Area" localSheetId="71">'C13.11'!$A$1:$I$76</definedName>
    <definedName name="_xlnm.Print_Area" localSheetId="72">'C13.12'!$A$1:$I$78</definedName>
    <definedName name="_xlnm.Print_Area" localSheetId="74">'C13.14'!$A$1:$I$79</definedName>
    <definedName name="_xlnm.Print_Area" localSheetId="64">'C13.2'!$A$1:$I$60</definedName>
    <definedName name="_xlnm.Print_Area" localSheetId="65">'C13.3'!$A$1:$I$75</definedName>
    <definedName name="_xlnm.Print_Area" localSheetId="68">'C13.5'!$A$1:$I$78</definedName>
    <definedName name="_xlnm.Print_Area" localSheetId="69">'C13.9'!$A$1:$I$70</definedName>
    <definedName name="_xlnm.Print_Area" localSheetId="75">'C14.1'!$A$1:$I$62</definedName>
    <definedName name="_xlnm.Print_Area" localSheetId="84">'C14.10'!$A$1:$I$76</definedName>
    <definedName name="_xlnm.Print_Area" localSheetId="76">'C14.2'!$A$1:$I$71</definedName>
    <definedName name="_xlnm.Print_Area" localSheetId="77">'C14.3'!$A$1:$I$71</definedName>
    <definedName name="_xlnm.Print_Area" localSheetId="78">'C14.4'!$A$1:$I$74</definedName>
    <definedName name="_xlnm.Print_Area" localSheetId="79">'C14.5'!$A$1:$I$71</definedName>
    <definedName name="_xlnm.Print_Area" localSheetId="80">'C14.6'!$A$1:$I$75</definedName>
    <definedName name="_xlnm.Print_Area" localSheetId="81">'C14.7'!$A$1:$I$75</definedName>
    <definedName name="_xlnm.Print_Area" localSheetId="82">'C14.8'!$A$1:$I$74</definedName>
    <definedName name="_xlnm.Print_Area" localSheetId="83">'C14.9'!$A$1:$I$149</definedName>
    <definedName name="_xlnm.Print_Area" localSheetId="8">'C2.1'!$A$1:$I$37</definedName>
    <definedName name="_xlnm.Print_Area" localSheetId="9">'C2.2'!$A$1:$I$201</definedName>
    <definedName name="_xlnm.Print_Area" localSheetId="10">'C2.3'!$A$1:$I$591</definedName>
    <definedName name="_xlnm.Print_Area" localSheetId="11">'C2.4'!$A$1:$I$75</definedName>
    <definedName name="_xlnm.Print_Area" localSheetId="86">'C20.1'!$A$1:$I$19</definedName>
    <definedName name="_xlnm.Print_Area" localSheetId="12">'C3.1'!$A$1:$I$31</definedName>
    <definedName name="_xlnm.Print_Area" localSheetId="13">'C3.2'!$A$1:$H$103</definedName>
    <definedName name="_xlnm.Print_Area" localSheetId="14">'C3.3'!$A$1:$I$107</definedName>
    <definedName name="_xlnm.Print_Area" localSheetId="16">'C4.3'!$A$1:$H$281</definedName>
    <definedName name="_xlnm.Print_Area" localSheetId="17">'C4.4'!$A$1:$I$54</definedName>
    <definedName name="_xlnm.Print_Area" localSheetId="18">'C4.5'!$A$1:$I$77</definedName>
    <definedName name="_xlnm.Print_Area" localSheetId="19">'C5.1'!$A$1:$H$45</definedName>
    <definedName name="_xlnm.Print_Area" localSheetId="20">'C5.2'!$A$1:$I$66</definedName>
    <definedName name="_xlnm.Print_Area" localSheetId="21">'C5.3'!$A$1:$I$74</definedName>
    <definedName name="_xlnm.Print_Area" localSheetId="22">'C5.4'!$A$1:$H$40</definedName>
    <definedName name="_xlnm.Print_Area" localSheetId="23">'C5.5'!$A$1:$I$538</definedName>
    <definedName name="_xlnm.Print_Area" localSheetId="24">'C6.1'!$A$1:$I$137</definedName>
    <definedName name="_xlnm.Print_Area" localSheetId="26">'C7.1'!$A$1:$I$74</definedName>
    <definedName name="_xlnm.Print_Area" localSheetId="27">'C7.2'!$A$1:$I$127</definedName>
    <definedName name="_xlnm.Print_Area" localSheetId="28">'C7.3'!$A$1:$I$131</definedName>
    <definedName name="_xlnm.Print_Area" localSheetId="29">'C7.4'!$A$1:$I$77</definedName>
    <definedName name="_xlnm.Print_Area" localSheetId="30">'C7.5'!$A$1:$I$79</definedName>
    <definedName name="_xlnm.Print_Area" localSheetId="31">'C7.6'!$A$1:$I$78</definedName>
    <definedName name="_xlnm.Print_Area" localSheetId="32">'C8.1'!$A$1:$I$63</definedName>
    <definedName name="_xlnm.Print_Area" localSheetId="33">'C8.2'!$A$1:$I$73</definedName>
    <definedName name="_xlnm.Print_Area" localSheetId="34">'C8.3'!$A$1:$I$73</definedName>
    <definedName name="_xlnm.Print_Area" localSheetId="35">'C8.4'!$A$1:$I$73</definedName>
    <definedName name="_xlnm.Print_Area" localSheetId="36">'C8.5'!$A$1:$I$74</definedName>
    <definedName name="_xlnm.Print_Area" localSheetId="37">'C8.6'!$A$1:$I$77</definedName>
    <definedName name="_xlnm.Print_Area" localSheetId="38">'C8.7'!$A$1:$I$79</definedName>
    <definedName name="_xlnm.Print_Area" localSheetId="40">'C8.9'!$A$1:$I$75</definedName>
    <definedName name="_xlnm.Print_Area" localSheetId="41">'C9.1'!$A$1:$H$58</definedName>
    <definedName name="_xlnm.Print_Area" localSheetId="93">'CPG SUMMARY '!$A$1:$J$49</definedName>
    <definedName name="_xlnm.Print_Area" localSheetId="89">F!$A$1:$I$64</definedName>
    <definedName name="_xlnm.Print_Area" localSheetId="91">G!$A$1:$I$69</definedName>
    <definedName name="_xlnm.Print_Area" localSheetId="0">Information!$A$1:$E$7</definedName>
    <definedName name="_xlnm.Print_Area" localSheetId="88">'Section F'!$A$1:$I$65</definedName>
    <definedName name="_xlnm.Print_Area" localSheetId="90">'Section G'!$A$1:$I$110</definedName>
    <definedName name="_xlnm.Print_Area" localSheetId="92">Summary!$A$1:$I$24</definedName>
    <definedName name="_xlnm.Print_Titles" localSheetId="42">'C10.1'!$4:$9</definedName>
    <definedName name="_xlnm.Print_Titles" localSheetId="44">'C11.1'!$4:$9</definedName>
    <definedName name="_xlnm.Print_Titles" localSheetId="43">'C11.2'!$4:$8</definedName>
    <definedName name="_xlnm.Print_Titles" localSheetId="45">'C11.3'!$4:$9</definedName>
    <definedName name="_xlnm.Print_Titles" localSheetId="46">'C11.4'!$4:$9</definedName>
    <definedName name="_xlnm.Print_Titles" localSheetId="47">'C11.5'!$4:$9</definedName>
    <definedName name="_xlnm.Print_Titles" localSheetId="49">'C11.7'!$4:$9</definedName>
    <definedName name="_xlnm.Print_Titles" localSheetId="50">'C11.8'!$4:$8</definedName>
    <definedName name="_xlnm.Print_Titles" localSheetId="51">'C11.9'!$4:$8</definedName>
    <definedName name="_xlnm.Print_Titles" localSheetId="8">'C2.1'!$4:$9</definedName>
    <definedName name="_xlnm.Print_Titles" localSheetId="9">'C2.2'!$4:$9</definedName>
    <definedName name="_xlnm.Print_Titles" localSheetId="10">'C2.3'!$4:$9</definedName>
    <definedName name="_xlnm.Print_Titles" localSheetId="11">'C2.4'!$4:$9</definedName>
    <definedName name="_xlnm.Print_Titles" localSheetId="17">'C4.4'!$4:$8</definedName>
    <definedName name="_xlnm.Print_Titles" localSheetId="18">'C4.5'!$4:$10</definedName>
    <definedName name="_xlnm.Print_Titles" localSheetId="26">'C7.1'!$4:$9</definedName>
    <definedName name="_xlnm.Print_Titles" localSheetId="27">'C7.2'!$4:$12</definedName>
    <definedName name="_xlnm.Print_Titles" localSheetId="28">'C7.3'!$4:$9</definedName>
    <definedName name="_xlnm.Print_Titles" localSheetId="29">'C7.4'!$4:$12</definedName>
    <definedName name="_xlnm.Print_Titles" localSheetId="30">'C7.5'!$4:$12</definedName>
    <definedName name="_xlnm.Print_Titles" localSheetId="31">'C7.6'!$4:$12</definedName>
    <definedName name="tbl_Units" localSheetId="93">[5]Tables!$B$4:$B$32</definedName>
    <definedName name="tbl_Units">[6]Tables!$B$4:$B$32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208" l="1"/>
  <c r="H10" i="247"/>
  <c r="H11" i="247"/>
  <c r="H63" i="247"/>
  <c r="B63" i="247"/>
  <c r="H10" i="249"/>
  <c r="H11" i="249"/>
  <c r="H48" i="249"/>
  <c r="H25" i="249"/>
  <c r="H26" i="249"/>
  <c r="H27" i="249"/>
  <c r="H29" i="249"/>
  <c r="H30" i="249"/>
  <c r="H31" i="249"/>
  <c r="H32" i="249"/>
  <c r="H33" i="249"/>
  <c r="H34" i="249"/>
  <c r="H35" i="249"/>
  <c r="H36" i="249"/>
  <c r="H37" i="249"/>
  <c r="H38" i="249"/>
  <c r="H39" i="249"/>
  <c r="H40" i="249"/>
  <c r="H41" i="249"/>
  <c r="H42" i="249"/>
  <c r="H43" i="249"/>
  <c r="H44" i="249"/>
  <c r="H45" i="249"/>
  <c r="H46" i="249"/>
  <c r="H47" i="249"/>
  <c r="B48" i="249"/>
  <c r="H10" i="248"/>
  <c r="H11" i="248"/>
  <c r="H52" i="248"/>
  <c r="H53" i="248"/>
  <c r="B54" i="248"/>
  <c r="H54" i="248"/>
  <c r="H10" i="246"/>
  <c r="H11" i="246"/>
  <c r="H60" i="246"/>
  <c r="H57" i="246"/>
  <c r="B60" i="246"/>
  <c r="B61" i="246"/>
  <c r="F61" i="246"/>
  <c r="B62" i="246"/>
  <c r="H12" i="244"/>
  <c r="H10" i="250"/>
  <c r="H11" i="250"/>
  <c r="G46" i="250"/>
  <c r="H46" i="250"/>
  <c r="H47" i="250"/>
  <c r="B48" i="250"/>
  <c r="H48" i="250"/>
  <c r="H10" i="175"/>
  <c r="H11" i="175"/>
  <c r="H10" i="212"/>
  <c r="H11" i="212"/>
  <c r="H10" i="208"/>
  <c r="H10" i="165"/>
  <c r="H11" i="165"/>
  <c r="H10" i="164"/>
  <c r="H11" i="164"/>
  <c r="H10" i="163"/>
  <c r="H11" i="163"/>
  <c r="H9" i="249"/>
  <c r="H16" i="262"/>
  <c r="H17" i="262"/>
  <c r="H18" i="262"/>
  <c r="H19" i="262"/>
  <c r="H20" i="262"/>
  <c r="H21" i="262"/>
  <c r="H22" i="262"/>
  <c r="H23" i="262"/>
  <c r="H24" i="262"/>
  <c r="H25" i="262"/>
  <c r="H26" i="262"/>
  <c r="H27" i="262"/>
  <c r="H28" i="262"/>
  <c r="H30" i="262" s="1"/>
  <c r="H29" i="262"/>
  <c r="H31" i="262"/>
  <c r="H32" i="262"/>
  <c r="H33" i="262"/>
  <c r="H34" i="262"/>
  <c r="H35" i="262"/>
  <c r="H36" i="262"/>
  <c r="H15" i="162"/>
  <c r="H16" i="162"/>
  <c r="H17" i="162"/>
  <c r="H18" i="162"/>
  <c r="F29" i="180"/>
  <c r="H63" i="212"/>
  <c r="H18" i="281" s="1"/>
  <c r="D18" i="254"/>
  <c r="E18" i="254"/>
  <c r="K15" i="164"/>
  <c r="B9" i="264" l="1"/>
  <c r="B58" i="180" l="1"/>
  <c r="H57" i="180"/>
  <c r="H56" i="180"/>
  <c r="H54" i="180"/>
  <c r="H52" i="180"/>
  <c r="H50" i="180"/>
  <c r="H47" i="180"/>
  <c r="H46" i="180"/>
  <c r="H45" i="180"/>
  <c r="H43" i="180"/>
  <c r="H40" i="180"/>
  <c r="H39" i="180"/>
  <c r="H38" i="180"/>
  <c r="H37" i="180"/>
  <c r="H36" i="180"/>
  <c r="H32" i="180"/>
  <c r="H31" i="180"/>
  <c r="H30" i="180"/>
  <c r="H29" i="180"/>
  <c r="H28" i="180"/>
  <c r="H27" i="180"/>
  <c r="H26" i="180"/>
  <c r="F25" i="180"/>
  <c r="H25" i="180" s="1"/>
  <c r="H23" i="180"/>
  <c r="H21" i="180"/>
  <c r="H20" i="180"/>
  <c r="H19" i="180"/>
  <c r="H17" i="180"/>
  <c r="H16" i="180"/>
  <c r="H15" i="180"/>
  <c r="H14" i="180"/>
  <c r="H13" i="180"/>
  <c r="H12" i="180"/>
  <c r="H11" i="180"/>
  <c r="H10" i="180"/>
  <c r="H43" i="166"/>
  <c r="H58" i="180" l="1"/>
  <c r="G23" i="254" s="1"/>
  <c r="F18" i="237" l="1"/>
  <c r="F120" i="159"/>
  <c r="H14" i="161" l="1"/>
  <c r="H64" i="260"/>
  <c r="H62" i="260"/>
  <c r="H61" i="260"/>
  <c r="H60" i="260"/>
  <c r="H59" i="260"/>
  <c r="H58" i="260"/>
  <c r="H57" i="260"/>
  <c r="H56" i="260"/>
  <c r="H55" i="260"/>
  <c r="H54" i="260"/>
  <c r="H53" i="260"/>
  <c r="H52" i="260"/>
  <c r="H50" i="260"/>
  <c r="H49" i="260"/>
  <c r="F51" i="260" s="1"/>
  <c r="H51" i="260" s="1"/>
  <c r="H48" i="260"/>
  <c r="H47" i="260"/>
  <c r="H46" i="260"/>
  <c r="H44" i="260"/>
  <c r="H43" i="260"/>
  <c r="H42" i="260"/>
  <c r="H41" i="260"/>
  <c r="H40" i="260"/>
  <c r="H39" i="260"/>
  <c r="H38" i="260"/>
  <c r="H36" i="260"/>
  <c r="H35" i="260"/>
  <c r="F37" i="260" s="1"/>
  <c r="H37" i="260" s="1"/>
  <c r="H34" i="260"/>
  <c r="H33" i="260"/>
  <c r="H32" i="260"/>
  <c r="H30" i="260"/>
  <c r="H29" i="260"/>
  <c r="F31" i="260" s="1"/>
  <c r="H31" i="260" s="1"/>
  <c r="H28" i="260"/>
  <c r="H27" i="260"/>
  <c r="H26" i="260"/>
  <c r="H24" i="260"/>
  <c r="H23" i="260"/>
  <c r="F25" i="260" s="1"/>
  <c r="H25" i="260" s="1"/>
  <c r="H22" i="260"/>
  <c r="H21" i="260"/>
  <c r="H20" i="260"/>
  <c r="H18" i="260"/>
  <c r="H17" i="260"/>
  <c r="F19" i="260" s="1"/>
  <c r="H19" i="260" s="1"/>
  <c r="H16" i="260"/>
  <c r="H15" i="260"/>
  <c r="H14" i="260"/>
  <c r="H13" i="260"/>
  <c r="H12" i="260"/>
  <c r="H11" i="260"/>
  <c r="H10" i="260"/>
  <c r="H9" i="260"/>
  <c r="F45" i="260" l="1"/>
  <c r="H45" i="260" s="1"/>
  <c r="H18" i="166"/>
  <c r="C27" i="281"/>
  <c r="A27" i="281"/>
  <c r="C26" i="281"/>
  <c r="A26" i="281"/>
  <c r="C25" i="281"/>
  <c r="A25" i="281"/>
  <c r="C24" i="281"/>
  <c r="A24" i="281"/>
  <c r="C23" i="281"/>
  <c r="A23" i="281"/>
  <c r="C17" i="281" l="1"/>
  <c r="A17" i="281"/>
  <c r="C16" i="281"/>
  <c r="A16" i="281"/>
  <c r="C15" i="281"/>
  <c r="A15" i="281"/>
  <c r="F63" i="260"/>
  <c r="H63" i="260" s="1"/>
  <c r="H17" i="192" l="1"/>
  <c r="H15" i="192"/>
  <c r="H14" i="192"/>
  <c r="F16" i="192" s="1"/>
  <c r="H16" i="192" s="1"/>
  <c r="H13" i="192"/>
  <c r="H12" i="192"/>
  <c r="H19" i="192" l="1"/>
  <c r="G30" i="254" s="1"/>
  <c r="B1" i="235"/>
  <c r="F1" i="235"/>
  <c r="B2" i="235"/>
  <c r="H4" i="235"/>
  <c r="B5" i="235"/>
  <c r="H163" i="162"/>
  <c r="H162" i="162"/>
  <c r="H161" i="162"/>
  <c r="H160" i="162"/>
  <c r="H159" i="162"/>
  <c r="H158" i="162"/>
  <c r="H157" i="162"/>
  <c r="H156" i="162"/>
  <c r="H155" i="162"/>
  <c r="H139" i="162"/>
  <c r="H138" i="162"/>
  <c r="H137" i="162"/>
  <c r="H136" i="162"/>
  <c r="H135" i="162"/>
  <c r="H134" i="162"/>
  <c r="H133" i="162"/>
  <c r="H132" i="162"/>
  <c r="H131" i="162"/>
  <c r="H130" i="162"/>
  <c r="H129" i="162"/>
  <c r="H128" i="162"/>
  <c r="H127" i="162"/>
  <c r="H126" i="162"/>
  <c r="H125" i="162"/>
  <c r="F127" i="162" s="1"/>
  <c r="H124" i="162"/>
  <c r="H123" i="162"/>
  <c r="H122" i="162"/>
  <c r="H121" i="162"/>
  <c r="H120" i="162"/>
  <c r="H119" i="162"/>
  <c r="H118" i="162"/>
  <c r="H117" i="162"/>
  <c r="H116" i="162"/>
  <c r="H115" i="162"/>
  <c r="H114" i="162"/>
  <c r="H113" i="162"/>
  <c r="H98" i="162"/>
  <c r="H97" i="162"/>
  <c r="H96" i="162"/>
  <c r="H95" i="162"/>
  <c r="H94" i="162"/>
  <c r="H93" i="162"/>
  <c r="H92" i="162"/>
  <c r="H91" i="162"/>
  <c r="H90" i="162"/>
  <c r="H89" i="162"/>
  <c r="H88" i="162"/>
  <c r="H87" i="162"/>
  <c r="H86" i="162"/>
  <c r="H85" i="162"/>
  <c r="H84" i="162"/>
  <c r="H83" i="162"/>
  <c r="H82" i="162"/>
  <c r="H81" i="162"/>
  <c r="H80" i="162"/>
  <c r="H79" i="162"/>
  <c r="H78" i="162"/>
  <c r="H77" i="162"/>
  <c r="H76" i="162"/>
  <c r="H75" i="162"/>
  <c r="H74" i="162"/>
  <c r="H73" i="162"/>
  <c r="H72" i="162"/>
  <c r="H71" i="162"/>
  <c r="H70" i="162"/>
  <c r="H69" i="162"/>
  <c r="H68" i="162"/>
  <c r="H67" i="162"/>
  <c r="H66" i="162"/>
  <c r="H65" i="162"/>
  <c r="H64" i="162"/>
  <c r="H63" i="162"/>
  <c r="H62" i="162"/>
  <c r="H61" i="162"/>
  <c r="H60" i="162"/>
  <c r="H59" i="162"/>
  <c r="H58" i="162"/>
  <c r="H43" i="162"/>
  <c r="H42" i="162"/>
  <c r="H41" i="162"/>
  <c r="H40" i="162"/>
  <c r="H39" i="162"/>
  <c r="H38" i="162"/>
  <c r="H37" i="162"/>
  <c r="H36" i="162"/>
  <c r="H35" i="162"/>
  <c r="H34" i="162"/>
  <c r="H33" i="162"/>
  <c r="H32" i="162"/>
  <c r="H30" i="162"/>
  <c r="H29" i="162"/>
  <c r="F31" i="162" s="1"/>
  <c r="H31" i="162" s="1"/>
  <c r="H28" i="162"/>
  <c r="H27" i="162"/>
  <c r="H26" i="162"/>
  <c r="H25" i="162"/>
  <c r="H24" i="162"/>
  <c r="H23" i="162"/>
  <c r="H22" i="162"/>
  <c r="H21" i="162"/>
  <c r="H20" i="162"/>
  <c r="H19" i="162"/>
  <c r="H14" i="162"/>
  <c r="H86" i="159" l="1"/>
  <c r="H18" i="237"/>
  <c r="H16" i="237"/>
  <c r="H20" i="237"/>
  <c r="H22" i="237"/>
  <c r="H24" i="237"/>
  <c r="H26" i="237"/>
  <c r="H28" i="237"/>
  <c r="H14" i="237"/>
  <c r="H89" i="209"/>
  <c r="H87" i="209"/>
  <c r="H85" i="209"/>
  <c r="H83" i="209"/>
  <c r="H79" i="209"/>
  <c r="H77" i="209"/>
  <c r="H74" i="209"/>
  <c r="H125" i="159" l="1"/>
  <c r="F127" i="159" s="1"/>
  <c r="H127" i="159" s="1"/>
  <c r="H120" i="159"/>
  <c r="H118" i="159"/>
  <c r="H34" i="200"/>
  <c r="H30" i="196"/>
  <c r="H31" i="196"/>
  <c r="H32" i="196"/>
  <c r="H65" i="207"/>
  <c r="F16" i="159"/>
  <c r="H37" i="209"/>
  <c r="H35" i="209"/>
  <c r="B16" i="264" l="1"/>
  <c r="B14" i="264"/>
  <c r="B11" i="264"/>
  <c r="B10" i="264"/>
  <c r="B65" i="260"/>
  <c r="B4" i="264"/>
  <c r="B2" i="264"/>
  <c r="F1" i="264"/>
  <c r="B1" i="264"/>
  <c r="C9" i="263"/>
  <c r="B9" i="263"/>
  <c r="B4" i="263"/>
  <c r="B2" i="263"/>
  <c r="F1" i="263"/>
  <c r="B1" i="263"/>
  <c r="H54" i="262"/>
  <c r="H55" i="262"/>
  <c r="H56" i="262"/>
  <c r="H57" i="262"/>
  <c r="H58" i="262"/>
  <c r="F60" i="262" s="1"/>
  <c r="H60" i="262" s="1"/>
  <c r="H59" i="262"/>
  <c r="H61" i="262"/>
  <c r="H62" i="262"/>
  <c r="H63" i="262"/>
  <c r="H64" i="262"/>
  <c r="F66" i="262" s="1"/>
  <c r="H66" i="262" s="1"/>
  <c r="H65" i="262"/>
  <c r="H67" i="262"/>
  <c r="H68" i="262"/>
  <c r="H69" i="262"/>
  <c r="H70" i="262"/>
  <c r="F72" i="262" s="1"/>
  <c r="H72" i="262" s="1"/>
  <c r="H71" i="262"/>
  <c r="H73" i="262"/>
  <c r="H74" i="262"/>
  <c r="H75" i="262"/>
  <c r="H76" i="262"/>
  <c r="F78" i="262" s="1"/>
  <c r="H78" i="262" s="1"/>
  <c r="H77" i="262"/>
  <c r="H53" i="262"/>
  <c r="B48" i="262"/>
  <c r="B45" i="262"/>
  <c r="F44" i="262"/>
  <c r="B44" i="262"/>
  <c r="B43" i="262"/>
  <c r="H10" i="262"/>
  <c r="H11" i="262"/>
  <c r="H12" i="262"/>
  <c r="H13" i="262"/>
  <c r="H14" i="262"/>
  <c r="H15" i="262"/>
  <c r="H109" i="262"/>
  <c r="B110" i="262"/>
  <c r="H9" i="262"/>
  <c r="B5" i="262"/>
  <c r="H4" i="262"/>
  <c r="H47" i="262" s="1"/>
  <c r="B2" i="262"/>
  <c r="F1" i="262"/>
  <c r="B1" i="262"/>
  <c r="C9" i="261"/>
  <c r="B9" i="261"/>
  <c r="B4" i="261"/>
  <c r="B2" i="261"/>
  <c r="F1" i="261"/>
  <c r="B1" i="261"/>
  <c r="B5" i="260"/>
  <c r="H4" i="260"/>
  <c r="B2" i="260"/>
  <c r="F1" i="260"/>
  <c r="B1" i="260"/>
  <c r="C29" i="254"/>
  <c r="C28" i="254"/>
  <c r="C27" i="254"/>
  <c r="C26" i="254"/>
  <c r="C25" i="254"/>
  <c r="B27" i="254"/>
  <c r="B26" i="254"/>
  <c r="B29" i="254"/>
  <c r="B28" i="254"/>
  <c r="B25" i="254"/>
  <c r="C24" i="254"/>
  <c r="B24" i="254"/>
  <c r="H538" i="170"/>
  <c r="B538" i="170"/>
  <c r="H536" i="170"/>
  <c r="B494" i="170"/>
  <c r="B491" i="170"/>
  <c r="F490" i="170"/>
  <c r="B490" i="170"/>
  <c r="B489" i="170"/>
  <c r="B433" i="170"/>
  <c r="B430" i="170"/>
  <c r="F429" i="170"/>
  <c r="B429" i="170"/>
  <c r="B428" i="170"/>
  <c r="B367" i="170"/>
  <c r="B364" i="170"/>
  <c r="F363" i="170"/>
  <c r="B363" i="170"/>
  <c r="B362" i="170"/>
  <c r="B306" i="170"/>
  <c r="B303" i="170"/>
  <c r="F302" i="170"/>
  <c r="B302" i="170"/>
  <c r="B301" i="170"/>
  <c r="B250" i="170"/>
  <c r="B247" i="170"/>
  <c r="F246" i="170"/>
  <c r="B246" i="170"/>
  <c r="B245" i="170"/>
  <c r="B194" i="170"/>
  <c r="B191" i="170"/>
  <c r="F190" i="170"/>
  <c r="B190" i="170"/>
  <c r="B189" i="170"/>
  <c r="B138" i="170"/>
  <c r="B135" i="170"/>
  <c r="F134" i="170"/>
  <c r="B134" i="170"/>
  <c r="B133" i="170"/>
  <c r="B76" i="170"/>
  <c r="B73" i="170"/>
  <c r="F72" i="170"/>
  <c r="B72" i="170"/>
  <c r="B71" i="170"/>
  <c r="H10" i="170"/>
  <c r="H11" i="170"/>
  <c r="H12" i="170"/>
  <c r="H13" i="170"/>
  <c r="H14" i="170"/>
  <c r="H15" i="170"/>
  <c r="H16" i="170"/>
  <c r="H17" i="170"/>
  <c r="H18" i="170"/>
  <c r="H19" i="170"/>
  <c r="H20" i="170"/>
  <c r="H21" i="170"/>
  <c r="H22" i="170"/>
  <c r="H23" i="170"/>
  <c r="H24" i="170"/>
  <c r="H25" i="170"/>
  <c r="H26" i="170"/>
  <c r="H27" i="170"/>
  <c r="H28" i="170"/>
  <c r="H29" i="170"/>
  <c r="H30" i="170"/>
  <c r="H31" i="170"/>
  <c r="H32" i="170"/>
  <c r="H33" i="170"/>
  <c r="H34" i="170"/>
  <c r="H35" i="170"/>
  <c r="H36" i="170"/>
  <c r="H37" i="170"/>
  <c r="H38" i="170"/>
  <c r="H39" i="170"/>
  <c r="H40" i="170"/>
  <c r="H41" i="170"/>
  <c r="H42" i="170"/>
  <c r="H43" i="170"/>
  <c r="H44" i="170"/>
  <c r="H45" i="170"/>
  <c r="H46" i="170"/>
  <c r="H47" i="170"/>
  <c r="H48" i="170"/>
  <c r="H49" i="170"/>
  <c r="H50" i="170"/>
  <c r="H51" i="170"/>
  <c r="H52" i="170"/>
  <c r="H53" i="170"/>
  <c r="H54" i="170"/>
  <c r="H55" i="170"/>
  <c r="H56" i="170"/>
  <c r="H57" i="170"/>
  <c r="H58" i="170"/>
  <c r="H59" i="170"/>
  <c r="H60" i="170"/>
  <c r="H62" i="170"/>
  <c r="H64" i="170"/>
  <c r="H66" i="170"/>
  <c r="H67" i="170"/>
  <c r="H68" i="170"/>
  <c r="H70" i="170"/>
  <c r="H82" i="170"/>
  <c r="H83" i="170"/>
  <c r="H84" i="170"/>
  <c r="H85" i="170"/>
  <c r="H86" i="170"/>
  <c r="H87" i="170"/>
  <c r="H88" i="170"/>
  <c r="H89" i="170"/>
  <c r="H90" i="170"/>
  <c r="H91" i="170"/>
  <c r="H92" i="170"/>
  <c r="H93" i="170"/>
  <c r="H94" i="170"/>
  <c r="H95" i="170"/>
  <c r="H96" i="170"/>
  <c r="H97" i="170"/>
  <c r="H98" i="170"/>
  <c r="H99" i="170"/>
  <c r="H100" i="170"/>
  <c r="H101" i="170"/>
  <c r="H102" i="170"/>
  <c r="H103" i="170"/>
  <c r="H104" i="170"/>
  <c r="H105" i="170"/>
  <c r="H106" i="170"/>
  <c r="H107" i="170"/>
  <c r="H108" i="170"/>
  <c r="H109" i="170"/>
  <c r="H110" i="170"/>
  <c r="H111" i="170"/>
  <c r="H112" i="170"/>
  <c r="H113" i="170"/>
  <c r="H114" i="170"/>
  <c r="H115" i="170"/>
  <c r="H116" i="170"/>
  <c r="H132" i="170"/>
  <c r="H144" i="170"/>
  <c r="H145" i="170"/>
  <c r="H146" i="170"/>
  <c r="H147" i="170"/>
  <c r="H148" i="170"/>
  <c r="H149" i="170"/>
  <c r="H150" i="170"/>
  <c r="H151" i="170"/>
  <c r="H152" i="170"/>
  <c r="H153" i="170"/>
  <c r="H154" i="170"/>
  <c r="H155" i="170"/>
  <c r="H156" i="170"/>
  <c r="H157" i="170"/>
  <c r="H158" i="170"/>
  <c r="H159" i="170"/>
  <c r="H160" i="170"/>
  <c r="H161" i="170"/>
  <c r="H162" i="170"/>
  <c r="H163" i="170"/>
  <c r="H164" i="170"/>
  <c r="H165" i="170"/>
  <c r="H166" i="170"/>
  <c r="H167" i="170"/>
  <c r="H168" i="170"/>
  <c r="H169" i="170"/>
  <c r="H170" i="170"/>
  <c r="H171" i="170"/>
  <c r="H172" i="170"/>
  <c r="H173" i="170"/>
  <c r="H174" i="170"/>
  <c r="H175" i="170"/>
  <c r="H176" i="170"/>
  <c r="H177" i="170"/>
  <c r="H178" i="170"/>
  <c r="H179" i="170"/>
  <c r="H180" i="170"/>
  <c r="H181" i="170"/>
  <c r="H182" i="170"/>
  <c r="H183" i="170"/>
  <c r="H184" i="170"/>
  <c r="H185" i="170"/>
  <c r="H186" i="170"/>
  <c r="H200" i="170"/>
  <c r="H201" i="170"/>
  <c r="H202" i="170"/>
  <c r="H203" i="170"/>
  <c r="H204" i="170"/>
  <c r="H205" i="170"/>
  <c r="H206" i="170"/>
  <c r="H207" i="170"/>
  <c r="H208" i="170"/>
  <c r="H209" i="170"/>
  <c r="H210" i="170"/>
  <c r="H211" i="170"/>
  <c r="H212" i="170"/>
  <c r="H213" i="170"/>
  <c r="H214" i="170"/>
  <c r="H215" i="170"/>
  <c r="H216" i="170"/>
  <c r="H217" i="170"/>
  <c r="H218" i="170"/>
  <c r="H219" i="170"/>
  <c r="H220" i="170"/>
  <c r="H221" i="170"/>
  <c r="H222" i="170"/>
  <c r="H223" i="170"/>
  <c r="H224" i="170"/>
  <c r="H225" i="170"/>
  <c r="H226" i="170"/>
  <c r="H227" i="170"/>
  <c r="H228" i="170"/>
  <c r="H229" i="170"/>
  <c r="H230" i="170"/>
  <c r="H231" i="170"/>
  <c r="H232" i="170"/>
  <c r="H233" i="170"/>
  <c r="H234" i="170"/>
  <c r="H235" i="170"/>
  <c r="H236" i="170"/>
  <c r="H237" i="170"/>
  <c r="H238" i="170"/>
  <c r="H239" i="170"/>
  <c r="H240" i="170"/>
  <c r="H241" i="170"/>
  <c r="H256" i="170"/>
  <c r="H257" i="170"/>
  <c r="H258" i="170"/>
  <c r="H259" i="170"/>
  <c r="H260" i="170"/>
  <c r="H261" i="170"/>
  <c r="H262" i="170"/>
  <c r="H263" i="170"/>
  <c r="H264" i="170"/>
  <c r="H265" i="170"/>
  <c r="H266" i="170"/>
  <c r="H267" i="170"/>
  <c r="H268" i="170"/>
  <c r="H269" i="170"/>
  <c r="H270" i="170"/>
  <c r="H271" i="170"/>
  <c r="H272" i="170"/>
  <c r="H273" i="170"/>
  <c r="H274" i="170"/>
  <c r="H275" i="170"/>
  <c r="H276" i="170"/>
  <c r="H277" i="170"/>
  <c r="H278" i="170"/>
  <c r="H279" i="170"/>
  <c r="H280" i="170"/>
  <c r="H281" i="170"/>
  <c r="H282" i="170"/>
  <c r="H283" i="170"/>
  <c r="H284" i="170"/>
  <c r="H285" i="170"/>
  <c r="H286" i="170"/>
  <c r="H287" i="170"/>
  <c r="H288" i="170"/>
  <c r="H289" i="170"/>
  <c r="H290" i="170"/>
  <c r="H291" i="170"/>
  <c r="H292" i="170"/>
  <c r="H293" i="170"/>
  <c r="H294" i="170"/>
  <c r="H295" i="170"/>
  <c r="H296" i="170"/>
  <c r="H300" i="170"/>
  <c r="H312" i="170"/>
  <c r="H313" i="170"/>
  <c r="H314" i="170"/>
  <c r="H315" i="170"/>
  <c r="H316" i="170"/>
  <c r="H317" i="170"/>
  <c r="H318" i="170"/>
  <c r="H319" i="170"/>
  <c r="H320" i="170"/>
  <c r="H321" i="170"/>
  <c r="H322" i="170"/>
  <c r="H323" i="170"/>
  <c r="H324" i="170"/>
  <c r="H325" i="170"/>
  <c r="H326" i="170"/>
  <c r="H327" i="170"/>
  <c r="H328" i="170"/>
  <c r="H329" i="170"/>
  <c r="H330" i="170"/>
  <c r="H331" i="170"/>
  <c r="H332" i="170"/>
  <c r="H333" i="170"/>
  <c r="H334" i="170"/>
  <c r="H335" i="170"/>
  <c r="H336" i="170"/>
  <c r="H337" i="170"/>
  <c r="H338" i="170"/>
  <c r="H339" i="170"/>
  <c r="H340" i="170"/>
  <c r="H341" i="170"/>
  <c r="H342" i="170"/>
  <c r="H343" i="170"/>
  <c r="H344" i="170"/>
  <c r="H345" i="170"/>
  <c r="H346" i="170"/>
  <c r="H347" i="170"/>
  <c r="H348" i="170"/>
  <c r="H349" i="170"/>
  <c r="H350" i="170"/>
  <c r="H357" i="170"/>
  <c r="H373" i="170"/>
  <c r="H374" i="170"/>
  <c r="H375" i="170"/>
  <c r="H376" i="170"/>
  <c r="H377" i="170"/>
  <c r="H378" i="170"/>
  <c r="H379" i="170"/>
  <c r="H380" i="170"/>
  <c r="H381" i="170"/>
  <c r="H382" i="170"/>
  <c r="H383" i="170"/>
  <c r="H384" i="170"/>
  <c r="H385" i="170"/>
  <c r="H386" i="170"/>
  <c r="H387" i="170"/>
  <c r="H388" i="170"/>
  <c r="H389" i="170"/>
  <c r="H390" i="170"/>
  <c r="H391" i="170"/>
  <c r="H392" i="170"/>
  <c r="H393" i="170"/>
  <c r="H394" i="170"/>
  <c r="H395" i="170"/>
  <c r="H396" i="170"/>
  <c r="H397" i="170"/>
  <c r="H398" i="170"/>
  <c r="H399" i="170"/>
  <c r="H400" i="170"/>
  <c r="H401" i="170"/>
  <c r="H402" i="170"/>
  <c r="H403" i="170"/>
  <c r="H404" i="170"/>
  <c r="H405" i="170"/>
  <c r="H406" i="170"/>
  <c r="H407" i="170"/>
  <c r="H408" i="170"/>
  <c r="H409" i="170"/>
  <c r="H410" i="170"/>
  <c r="H411" i="170"/>
  <c r="H412" i="170"/>
  <c r="H413" i="170"/>
  <c r="H414" i="170"/>
  <c r="H415" i="170"/>
  <c r="H416" i="170"/>
  <c r="H439" i="170"/>
  <c r="H440" i="170"/>
  <c r="H441" i="170"/>
  <c r="H442" i="170"/>
  <c r="H443" i="170"/>
  <c r="H444" i="170"/>
  <c r="H445" i="170"/>
  <c r="H446" i="170"/>
  <c r="H447" i="170"/>
  <c r="H448" i="170"/>
  <c r="H449" i="170"/>
  <c r="H450" i="170"/>
  <c r="H451" i="170"/>
  <c r="H452" i="170"/>
  <c r="H453" i="170"/>
  <c r="H454" i="170"/>
  <c r="H455" i="170"/>
  <c r="H456" i="170"/>
  <c r="H457" i="170"/>
  <c r="H458" i="170"/>
  <c r="H459" i="170"/>
  <c r="H460" i="170"/>
  <c r="H461" i="170"/>
  <c r="H462" i="170"/>
  <c r="H463" i="170"/>
  <c r="H464" i="170"/>
  <c r="H465" i="170"/>
  <c r="H466" i="170"/>
  <c r="H467" i="170"/>
  <c r="H468" i="170"/>
  <c r="H469" i="170"/>
  <c r="H470" i="170"/>
  <c r="H471" i="170"/>
  <c r="H472" i="170"/>
  <c r="H473" i="170"/>
  <c r="H474" i="170"/>
  <c r="H475" i="170"/>
  <c r="H476" i="170"/>
  <c r="H477" i="170"/>
  <c r="H478" i="170"/>
  <c r="H500" i="170"/>
  <c r="H501" i="170"/>
  <c r="H502" i="170"/>
  <c r="H503" i="170"/>
  <c r="H504" i="170"/>
  <c r="H505" i="170"/>
  <c r="H506" i="170"/>
  <c r="H507" i="170"/>
  <c r="H508" i="170"/>
  <c r="H509" i="170"/>
  <c r="H510" i="170"/>
  <c r="H511" i="170"/>
  <c r="H512" i="170"/>
  <c r="H513" i="170"/>
  <c r="H514" i="170"/>
  <c r="H515" i="170"/>
  <c r="H516" i="170"/>
  <c r="H517" i="170"/>
  <c r="H518" i="170"/>
  <c r="H519" i="170"/>
  <c r="H520" i="170"/>
  <c r="H521" i="170"/>
  <c r="H522" i="170"/>
  <c r="H523" i="170"/>
  <c r="H524" i="170"/>
  <c r="H525" i="170"/>
  <c r="H526" i="170"/>
  <c r="H527" i="170"/>
  <c r="H528" i="170"/>
  <c r="H529" i="170"/>
  <c r="H530" i="170"/>
  <c r="H531" i="170"/>
  <c r="H532" i="170"/>
  <c r="H533" i="170"/>
  <c r="H534" i="170"/>
  <c r="H535" i="170"/>
  <c r="H9" i="170"/>
  <c r="H4" i="250"/>
  <c r="H4" i="247"/>
  <c r="B115" i="246"/>
  <c r="B65" i="246"/>
  <c r="H9" i="180"/>
  <c r="B198" i="193"/>
  <c r="B134" i="193"/>
  <c r="B131" i="193"/>
  <c r="F130" i="193"/>
  <c r="B130" i="193"/>
  <c r="B129" i="193"/>
  <c r="H119" i="193"/>
  <c r="H115" i="193"/>
  <c r="H111" i="193"/>
  <c r="H103" i="193"/>
  <c r="H99" i="193"/>
  <c r="B69" i="193"/>
  <c r="B66" i="193"/>
  <c r="F65" i="193"/>
  <c r="B65" i="193"/>
  <c r="B64" i="193"/>
  <c r="H10" i="193"/>
  <c r="H11" i="193"/>
  <c r="H12" i="193"/>
  <c r="H13" i="193"/>
  <c r="H14" i="193"/>
  <c r="H15" i="193"/>
  <c r="H16" i="193"/>
  <c r="H17" i="193"/>
  <c r="H18" i="193"/>
  <c r="H19" i="193"/>
  <c r="H20" i="193"/>
  <c r="H21" i="193"/>
  <c r="H22" i="193"/>
  <c r="H23" i="193"/>
  <c r="H24" i="193"/>
  <c r="H25" i="193"/>
  <c r="H26" i="193"/>
  <c r="H27" i="193"/>
  <c r="H28" i="193"/>
  <c r="H29" i="193"/>
  <c r="H30" i="193"/>
  <c r="H31" i="193"/>
  <c r="H32" i="193"/>
  <c r="H33" i="193"/>
  <c r="H34" i="193"/>
  <c r="H35" i="193"/>
  <c r="H36" i="193"/>
  <c r="H37" i="193"/>
  <c r="H38" i="193"/>
  <c r="H39" i="193"/>
  <c r="H40" i="193"/>
  <c r="H41" i="193"/>
  <c r="H42" i="193"/>
  <c r="H43" i="193"/>
  <c r="H44" i="193"/>
  <c r="H45" i="193"/>
  <c r="H46" i="193"/>
  <c r="H47" i="193"/>
  <c r="H48" i="193"/>
  <c r="H49" i="193"/>
  <c r="H50" i="193"/>
  <c r="H51" i="193"/>
  <c r="H52" i="193"/>
  <c r="H53" i="193"/>
  <c r="H54" i="193"/>
  <c r="H55" i="193"/>
  <c r="H56" i="193"/>
  <c r="H57" i="193"/>
  <c r="H58" i="193"/>
  <c r="H59" i="193"/>
  <c r="H60" i="193"/>
  <c r="H61" i="193"/>
  <c r="H62" i="193"/>
  <c r="H63" i="193"/>
  <c r="H75" i="193"/>
  <c r="H76" i="193"/>
  <c r="H77" i="193"/>
  <c r="H78" i="193"/>
  <c r="H79" i="193"/>
  <c r="H80" i="193"/>
  <c r="H81" i="193"/>
  <c r="H82" i="193"/>
  <c r="H83" i="193"/>
  <c r="H84" i="193"/>
  <c r="H85" i="193"/>
  <c r="H86" i="193"/>
  <c r="H87" i="193"/>
  <c r="H88" i="193"/>
  <c r="H89" i="193"/>
  <c r="H90" i="193"/>
  <c r="H91" i="193"/>
  <c r="H92" i="193"/>
  <c r="H93" i="193"/>
  <c r="H94" i="193"/>
  <c r="H95" i="193"/>
  <c r="H97" i="193"/>
  <c r="H101" i="193"/>
  <c r="H105" i="193"/>
  <c r="H106" i="193"/>
  <c r="H107" i="193"/>
  <c r="H108" i="193"/>
  <c r="H109" i="193"/>
  <c r="H113" i="193"/>
  <c r="H117" i="193"/>
  <c r="H120" i="193"/>
  <c r="H121" i="193"/>
  <c r="H122" i="193"/>
  <c r="H123" i="193"/>
  <c r="H124" i="193"/>
  <c r="H125" i="193"/>
  <c r="H126" i="193"/>
  <c r="H127" i="193"/>
  <c r="H128" i="193"/>
  <c r="H140" i="193"/>
  <c r="H141" i="193"/>
  <c r="H142" i="193"/>
  <c r="H143" i="193"/>
  <c r="H144" i="193"/>
  <c r="H145" i="193"/>
  <c r="H146" i="193"/>
  <c r="H147" i="193"/>
  <c r="H148" i="193"/>
  <c r="H149" i="193"/>
  <c r="H150" i="193"/>
  <c r="H151" i="193"/>
  <c r="H152" i="193"/>
  <c r="H153" i="193"/>
  <c r="H154" i="193"/>
  <c r="H155" i="193"/>
  <c r="H156" i="193"/>
  <c r="H157" i="193"/>
  <c r="H158" i="193"/>
  <c r="H159" i="193"/>
  <c r="H160" i="193"/>
  <c r="H161" i="193"/>
  <c r="H162" i="193"/>
  <c r="H163" i="193"/>
  <c r="H164" i="193"/>
  <c r="H165" i="193"/>
  <c r="H166" i="193"/>
  <c r="H167" i="193"/>
  <c r="H168" i="193"/>
  <c r="H169" i="193"/>
  <c r="H170" i="193"/>
  <c r="H171" i="193"/>
  <c r="H172" i="193"/>
  <c r="H173" i="193"/>
  <c r="H174" i="193"/>
  <c r="H175" i="193"/>
  <c r="H176" i="193"/>
  <c r="H177" i="193"/>
  <c r="H178" i="193"/>
  <c r="H179" i="193"/>
  <c r="H180" i="193"/>
  <c r="H181" i="193"/>
  <c r="H182" i="193"/>
  <c r="H183" i="193"/>
  <c r="H184" i="193"/>
  <c r="H185" i="193"/>
  <c r="H186" i="193"/>
  <c r="H187" i="193"/>
  <c r="H188" i="193"/>
  <c r="H189" i="193"/>
  <c r="H190" i="193"/>
  <c r="H191" i="193"/>
  <c r="H192" i="193"/>
  <c r="H193" i="193"/>
  <c r="H194" i="193"/>
  <c r="H195" i="193"/>
  <c r="H196" i="193"/>
  <c r="H197" i="193"/>
  <c r="B215" i="218"/>
  <c r="H134" i="218"/>
  <c r="H135" i="218"/>
  <c r="H136" i="218"/>
  <c r="H137" i="218"/>
  <c r="H138" i="218"/>
  <c r="H139" i="218"/>
  <c r="H140" i="218"/>
  <c r="B146" i="218"/>
  <c r="B143" i="218"/>
  <c r="F142" i="218"/>
  <c r="B142" i="218"/>
  <c r="B141" i="218"/>
  <c r="H74" i="218"/>
  <c r="B81" i="218"/>
  <c r="B78" i="218"/>
  <c r="F77" i="218"/>
  <c r="B77" i="218"/>
  <c r="B76" i="218"/>
  <c r="H10" i="218"/>
  <c r="H11" i="218"/>
  <c r="H12" i="218"/>
  <c r="H13" i="218"/>
  <c r="H14" i="218"/>
  <c r="H15" i="218"/>
  <c r="H16" i="218"/>
  <c r="H17" i="218"/>
  <c r="H18" i="218"/>
  <c r="H19" i="218"/>
  <c r="H20" i="218"/>
  <c r="H21" i="218"/>
  <c r="H22" i="218"/>
  <c r="H23" i="218"/>
  <c r="H24" i="218"/>
  <c r="H25" i="218"/>
  <c r="H26" i="218"/>
  <c r="H27" i="218"/>
  <c r="H28" i="218"/>
  <c r="H29" i="218"/>
  <c r="H30" i="218"/>
  <c r="H31" i="218"/>
  <c r="H32" i="218"/>
  <c r="H33" i="218"/>
  <c r="H34" i="218"/>
  <c r="H35" i="218"/>
  <c r="H36" i="218"/>
  <c r="H37" i="218"/>
  <c r="H38" i="218"/>
  <c r="H39" i="218"/>
  <c r="H40" i="218"/>
  <c r="H41" i="218"/>
  <c r="H42" i="218"/>
  <c r="H43" i="218"/>
  <c r="H44" i="218"/>
  <c r="H45" i="218"/>
  <c r="H46" i="218"/>
  <c r="H47" i="218"/>
  <c r="H48" i="218"/>
  <c r="H49" i="218"/>
  <c r="H50" i="218"/>
  <c r="H51" i="218"/>
  <c r="H52" i="218"/>
  <c r="H53" i="218"/>
  <c r="H54" i="218"/>
  <c r="H55" i="218"/>
  <c r="H56" i="218"/>
  <c r="H57" i="218"/>
  <c r="H58" i="218"/>
  <c r="H59" i="218"/>
  <c r="H60" i="218"/>
  <c r="H61" i="218"/>
  <c r="H62" i="218"/>
  <c r="H63" i="218"/>
  <c r="H64" i="218"/>
  <c r="H65" i="218"/>
  <c r="H66" i="218"/>
  <c r="H67" i="218"/>
  <c r="H68" i="218"/>
  <c r="H69" i="218"/>
  <c r="H70" i="218"/>
  <c r="H71" i="218"/>
  <c r="H72" i="218"/>
  <c r="H73" i="218"/>
  <c r="H87" i="218"/>
  <c r="H88" i="218"/>
  <c r="H89" i="218"/>
  <c r="H90" i="218"/>
  <c r="H91" i="218"/>
  <c r="H92" i="218"/>
  <c r="H93" i="218"/>
  <c r="H94" i="218"/>
  <c r="H95" i="218"/>
  <c r="H96" i="218"/>
  <c r="H97" i="218"/>
  <c r="H98" i="218"/>
  <c r="H99" i="218"/>
  <c r="H100" i="218"/>
  <c r="H101" i="218"/>
  <c r="H102" i="218"/>
  <c r="H103" i="218"/>
  <c r="H104" i="218"/>
  <c r="H105" i="218"/>
  <c r="H106" i="218"/>
  <c r="H107" i="218"/>
  <c r="H108" i="218"/>
  <c r="H109" i="218"/>
  <c r="H110" i="218"/>
  <c r="H111" i="218"/>
  <c r="H112" i="218"/>
  <c r="H113" i="218"/>
  <c r="H114" i="218"/>
  <c r="H115" i="218"/>
  <c r="H116" i="218"/>
  <c r="H117" i="218"/>
  <c r="H118" i="218"/>
  <c r="H119" i="218"/>
  <c r="H120" i="218"/>
  <c r="H121" i="218"/>
  <c r="H122" i="218"/>
  <c r="H123" i="218"/>
  <c r="H124" i="218"/>
  <c r="H125" i="218"/>
  <c r="H126" i="218"/>
  <c r="H127" i="218"/>
  <c r="H128" i="218"/>
  <c r="H129" i="218"/>
  <c r="H130" i="218"/>
  <c r="H131" i="218"/>
  <c r="H132" i="218"/>
  <c r="H133" i="218"/>
  <c r="H152" i="218"/>
  <c r="H153" i="218"/>
  <c r="H154" i="218"/>
  <c r="H155" i="218"/>
  <c r="H156" i="218"/>
  <c r="H157" i="218"/>
  <c r="H158" i="218"/>
  <c r="H159" i="218"/>
  <c r="H160" i="218"/>
  <c r="H161" i="218"/>
  <c r="H162" i="218"/>
  <c r="H163" i="218"/>
  <c r="H164" i="218"/>
  <c r="H165" i="218"/>
  <c r="H166" i="218"/>
  <c r="H167" i="218"/>
  <c r="H168" i="218"/>
  <c r="H169" i="218"/>
  <c r="H170" i="218"/>
  <c r="H171" i="218"/>
  <c r="H172" i="218"/>
  <c r="H173" i="218"/>
  <c r="H174" i="218"/>
  <c r="H175" i="218"/>
  <c r="H176" i="218"/>
  <c r="H177" i="218"/>
  <c r="H178" i="218"/>
  <c r="H179" i="218"/>
  <c r="H180" i="218"/>
  <c r="H4" i="218"/>
  <c r="H80" i="218" s="1"/>
  <c r="H196" i="216"/>
  <c r="B196" i="216"/>
  <c r="H124" i="216"/>
  <c r="B132" i="216"/>
  <c r="B129" i="216"/>
  <c r="F128" i="216"/>
  <c r="B128" i="216"/>
  <c r="B127" i="216"/>
  <c r="B70" i="216"/>
  <c r="B67" i="216"/>
  <c r="F66" i="216"/>
  <c r="B66" i="216"/>
  <c r="B65" i="216"/>
  <c r="H10" i="216"/>
  <c r="H11" i="216"/>
  <c r="H12" i="216"/>
  <c r="H13" i="216"/>
  <c r="H14" i="216"/>
  <c r="H15" i="216"/>
  <c r="H16" i="216"/>
  <c r="H17" i="216"/>
  <c r="H18" i="216"/>
  <c r="H19" i="216"/>
  <c r="H20" i="216"/>
  <c r="H21" i="216"/>
  <c r="H22" i="216"/>
  <c r="H23" i="216"/>
  <c r="H24" i="216"/>
  <c r="H25" i="216"/>
  <c r="H26" i="216"/>
  <c r="H27" i="216"/>
  <c r="H28" i="216"/>
  <c r="H29" i="216"/>
  <c r="H30" i="216"/>
  <c r="H31" i="216"/>
  <c r="H32" i="216"/>
  <c r="H33" i="216"/>
  <c r="H34" i="216"/>
  <c r="H35" i="216"/>
  <c r="H36" i="216"/>
  <c r="H37" i="216"/>
  <c r="H38" i="216"/>
  <c r="H39" i="216"/>
  <c r="H40" i="216"/>
  <c r="H41" i="216"/>
  <c r="H42" i="216"/>
  <c r="H43" i="216"/>
  <c r="H44" i="216"/>
  <c r="H45" i="216"/>
  <c r="H46" i="216"/>
  <c r="H47" i="216"/>
  <c r="H48" i="216"/>
  <c r="H49" i="216"/>
  <c r="H50" i="216"/>
  <c r="H51" i="216"/>
  <c r="H52" i="216"/>
  <c r="H53" i="216"/>
  <c r="H54" i="216"/>
  <c r="H55" i="216"/>
  <c r="H56" i="216"/>
  <c r="H57" i="216"/>
  <c r="H58" i="216"/>
  <c r="H59" i="216"/>
  <c r="H60" i="216"/>
  <c r="H61" i="216"/>
  <c r="H62" i="216"/>
  <c r="H63" i="216"/>
  <c r="H64" i="216"/>
  <c r="H76" i="216"/>
  <c r="H77" i="216"/>
  <c r="H78" i="216"/>
  <c r="H79" i="216"/>
  <c r="H80" i="216"/>
  <c r="H81" i="216"/>
  <c r="H82" i="216"/>
  <c r="H83" i="216"/>
  <c r="H84" i="216"/>
  <c r="H85" i="216"/>
  <c r="H86" i="216"/>
  <c r="H87" i="216"/>
  <c r="H88" i="216"/>
  <c r="H89" i="216"/>
  <c r="H90" i="216"/>
  <c r="H91" i="216"/>
  <c r="H92" i="216"/>
  <c r="H93" i="216"/>
  <c r="H94" i="216"/>
  <c r="H95" i="216"/>
  <c r="H96" i="216"/>
  <c r="H97" i="216"/>
  <c r="H98" i="216"/>
  <c r="H99" i="216"/>
  <c r="H100" i="216"/>
  <c r="H101" i="216"/>
  <c r="H102" i="216"/>
  <c r="H103" i="216"/>
  <c r="H104" i="216"/>
  <c r="H105" i="216"/>
  <c r="H106" i="216"/>
  <c r="H107" i="216"/>
  <c r="H108" i="216"/>
  <c r="H109" i="216"/>
  <c r="H110" i="216"/>
  <c r="H111" i="216"/>
  <c r="H112" i="216"/>
  <c r="H113" i="216"/>
  <c r="H114" i="216"/>
  <c r="H115" i="216"/>
  <c r="H116" i="216"/>
  <c r="H117" i="216"/>
  <c r="H118" i="216"/>
  <c r="H119" i="216"/>
  <c r="H120" i="216"/>
  <c r="H121" i="216"/>
  <c r="H122" i="216"/>
  <c r="H126" i="216"/>
  <c r="H137" i="216"/>
  <c r="H138" i="216"/>
  <c r="H139" i="216"/>
  <c r="H140" i="216"/>
  <c r="H141" i="216"/>
  <c r="H142" i="216"/>
  <c r="H143" i="216"/>
  <c r="H144" i="216"/>
  <c r="H145" i="216"/>
  <c r="H146" i="216"/>
  <c r="H147" i="216"/>
  <c r="H148" i="216"/>
  <c r="H149" i="216"/>
  <c r="H150" i="216"/>
  <c r="H151" i="216"/>
  <c r="H152" i="216"/>
  <c r="H153" i="216"/>
  <c r="H154" i="216"/>
  <c r="H155" i="216"/>
  <c r="H156" i="216"/>
  <c r="H157" i="216"/>
  <c r="H158" i="216"/>
  <c r="H159" i="216"/>
  <c r="H160" i="216"/>
  <c r="H161" i="216"/>
  <c r="H162" i="216"/>
  <c r="H163" i="216"/>
  <c r="H164" i="216"/>
  <c r="H165" i="216"/>
  <c r="H166" i="216"/>
  <c r="H167" i="216"/>
  <c r="H168" i="216"/>
  <c r="H169" i="216"/>
  <c r="H170" i="216"/>
  <c r="H171" i="216"/>
  <c r="H172" i="216"/>
  <c r="H9" i="216"/>
  <c r="H4" i="248"/>
  <c r="H74" i="245"/>
  <c r="H144" i="245"/>
  <c r="B144" i="245"/>
  <c r="H4" i="245"/>
  <c r="B70" i="245"/>
  <c r="B67" i="245"/>
  <c r="F66" i="245"/>
  <c r="B66" i="245"/>
  <c r="B65" i="245"/>
  <c r="B65" i="244"/>
  <c r="H4" i="244"/>
  <c r="H9" i="244"/>
  <c r="H130" i="178"/>
  <c r="B199" i="178"/>
  <c r="B135" i="178"/>
  <c r="B132" i="178"/>
  <c r="F131" i="178"/>
  <c r="B131" i="178"/>
  <c r="B130" i="178"/>
  <c r="H82" i="178"/>
  <c r="H83" i="178"/>
  <c r="H84" i="178"/>
  <c r="H85" i="178"/>
  <c r="H86" i="178"/>
  <c r="H87" i="178"/>
  <c r="H88" i="178"/>
  <c r="H89" i="178"/>
  <c r="H90" i="178"/>
  <c r="H91" i="178"/>
  <c r="H92" i="178"/>
  <c r="H93" i="178"/>
  <c r="H94" i="178"/>
  <c r="H95" i="178"/>
  <c r="H96" i="178"/>
  <c r="H97" i="178"/>
  <c r="H98" i="178"/>
  <c r="H99" i="178"/>
  <c r="H100" i="178"/>
  <c r="H101" i="178"/>
  <c r="H102" i="178"/>
  <c r="H103" i="178"/>
  <c r="H104" i="178"/>
  <c r="H105" i="178"/>
  <c r="H106" i="178"/>
  <c r="H107" i="178"/>
  <c r="H108" i="178"/>
  <c r="H109" i="178"/>
  <c r="H110" i="178"/>
  <c r="H111" i="178"/>
  <c r="H112" i="178"/>
  <c r="H113" i="178"/>
  <c r="H114" i="178"/>
  <c r="H115" i="178"/>
  <c r="H116" i="178"/>
  <c r="H117" i="178"/>
  <c r="H118" i="178"/>
  <c r="H119" i="178"/>
  <c r="H120" i="178"/>
  <c r="H121" i="178"/>
  <c r="H122" i="178"/>
  <c r="H123" i="178"/>
  <c r="H124" i="178"/>
  <c r="H129" i="178"/>
  <c r="H141" i="178"/>
  <c r="H142" i="178"/>
  <c r="H143" i="178"/>
  <c r="H144" i="178"/>
  <c r="H145" i="178"/>
  <c r="H146" i="178"/>
  <c r="H147" i="178"/>
  <c r="H148" i="178"/>
  <c r="H149" i="178"/>
  <c r="H150" i="178"/>
  <c r="H151" i="178"/>
  <c r="H152" i="178"/>
  <c r="H153" i="178"/>
  <c r="H154" i="178"/>
  <c r="H155" i="178"/>
  <c r="H156" i="178"/>
  <c r="H157" i="178"/>
  <c r="H158" i="178"/>
  <c r="H159" i="178"/>
  <c r="H160" i="178"/>
  <c r="H161" i="178"/>
  <c r="H162" i="178"/>
  <c r="H163" i="178"/>
  <c r="H164" i="178"/>
  <c r="H165" i="178"/>
  <c r="H166" i="178"/>
  <c r="H167" i="178"/>
  <c r="H168" i="178"/>
  <c r="H169" i="178"/>
  <c r="H170" i="178"/>
  <c r="H171" i="178"/>
  <c r="H172" i="178"/>
  <c r="H173" i="178"/>
  <c r="H174" i="178"/>
  <c r="H175" i="178"/>
  <c r="H176" i="178"/>
  <c r="H177" i="178"/>
  <c r="H178" i="178"/>
  <c r="H179" i="178"/>
  <c r="H180" i="178"/>
  <c r="H181" i="178"/>
  <c r="H182" i="178"/>
  <c r="H183" i="178"/>
  <c r="H184" i="178"/>
  <c r="H185" i="178"/>
  <c r="H186" i="178"/>
  <c r="H187" i="178"/>
  <c r="H188" i="178"/>
  <c r="H189" i="178"/>
  <c r="H190" i="178"/>
  <c r="H191" i="178"/>
  <c r="H192" i="178"/>
  <c r="H193" i="178"/>
  <c r="H194" i="178"/>
  <c r="H195" i="178"/>
  <c r="H196" i="178"/>
  <c r="H197" i="178"/>
  <c r="H198" i="178"/>
  <c r="H81" i="178"/>
  <c r="H70" i="178"/>
  <c r="H10" i="178"/>
  <c r="H11" i="178"/>
  <c r="H12" i="178"/>
  <c r="H13" i="178"/>
  <c r="H14" i="178"/>
  <c r="H15" i="178"/>
  <c r="H16" i="178"/>
  <c r="H17" i="178"/>
  <c r="H18" i="178"/>
  <c r="H19" i="178"/>
  <c r="H20" i="178"/>
  <c r="H21" i="178"/>
  <c r="H22" i="178"/>
  <c r="H23" i="178"/>
  <c r="H24" i="178"/>
  <c r="H25" i="178"/>
  <c r="H26" i="178"/>
  <c r="H27" i="178"/>
  <c r="H28" i="178"/>
  <c r="H29" i="178"/>
  <c r="H30" i="178"/>
  <c r="H31" i="178"/>
  <c r="H32" i="178"/>
  <c r="H33" i="178"/>
  <c r="H34" i="178"/>
  <c r="H35" i="178"/>
  <c r="H36" i="178"/>
  <c r="H37" i="178"/>
  <c r="H38" i="178"/>
  <c r="H39" i="178"/>
  <c r="H40" i="178"/>
  <c r="H41" i="178"/>
  <c r="H42" i="178"/>
  <c r="H43" i="178"/>
  <c r="H44" i="178"/>
  <c r="H45" i="178"/>
  <c r="H46" i="178"/>
  <c r="H47" i="178"/>
  <c r="H48" i="178"/>
  <c r="H49" i="178"/>
  <c r="H50" i="178"/>
  <c r="H51" i="178"/>
  <c r="H52" i="178"/>
  <c r="H53" i="178"/>
  <c r="H54" i="178"/>
  <c r="H55" i="178"/>
  <c r="H56" i="178"/>
  <c r="H57" i="178"/>
  <c r="H58" i="178"/>
  <c r="H59" i="178"/>
  <c r="H60" i="178"/>
  <c r="H61" i="178"/>
  <c r="H62" i="178"/>
  <c r="H63" i="178"/>
  <c r="H64" i="178"/>
  <c r="H65" i="178"/>
  <c r="H66" i="178"/>
  <c r="H67" i="178"/>
  <c r="H68" i="178"/>
  <c r="H69" i="178"/>
  <c r="B76" i="178"/>
  <c r="B73" i="178"/>
  <c r="F72" i="178"/>
  <c r="B72" i="178"/>
  <c r="B71" i="178"/>
  <c r="B74" i="168"/>
  <c r="B61" i="168"/>
  <c r="B58" i="168"/>
  <c r="F57" i="168"/>
  <c r="B57" i="168"/>
  <c r="B56" i="168"/>
  <c r="B44" i="168"/>
  <c r="B41" i="168"/>
  <c r="F40" i="168"/>
  <c r="B40" i="168"/>
  <c r="B39" i="168"/>
  <c r="B30" i="168"/>
  <c r="B27" i="168"/>
  <c r="F26" i="168"/>
  <c r="B26" i="168"/>
  <c r="B25" i="168"/>
  <c r="H10" i="168"/>
  <c r="H11" i="168"/>
  <c r="H12" i="168"/>
  <c r="H13" i="168"/>
  <c r="H14" i="168"/>
  <c r="H15" i="168"/>
  <c r="H16" i="168"/>
  <c r="H17" i="168"/>
  <c r="H18" i="168"/>
  <c r="H19" i="168"/>
  <c r="H20" i="168"/>
  <c r="H21" i="168"/>
  <c r="H22" i="168"/>
  <c r="H23" i="168"/>
  <c r="H36" i="168"/>
  <c r="H37" i="168"/>
  <c r="H38" i="168"/>
  <c r="H50" i="168"/>
  <c r="H51" i="168"/>
  <c r="H52" i="168"/>
  <c r="H53" i="168"/>
  <c r="H54" i="168"/>
  <c r="H67" i="168"/>
  <c r="H68" i="168"/>
  <c r="H69" i="168"/>
  <c r="H70" i="168"/>
  <c r="H71" i="168"/>
  <c r="H72" i="168"/>
  <c r="B150" i="200"/>
  <c r="B80" i="200"/>
  <c r="B77" i="200"/>
  <c r="F76" i="200"/>
  <c r="B76" i="200"/>
  <c r="B75" i="200"/>
  <c r="H10" i="200"/>
  <c r="H11" i="200"/>
  <c r="H12" i="200"/>
  <c r="H13" i="200"/>
  <c r="H14" i="200"/>
  <c r="H15" i="200"/>
  <c r="H16" i="200"/>
  <c r="H17" i="200"/>
  <c r="H18" i="200"/>
  <c r="H19" i="200"/>
  <c r="H20" i="200"/>
  <c r="H21" i="200"/>
  <c r="H22" i="200"/>
  <c r="H23" i="200"/>
  <c r="H24" i="200"/>
  <c r="H25" i="200"/>
  <c r="H26" i="200"/>
  <c r="H27" i="200"/>
  <c r="H28" i="200"/>
  <c r="H29" i="200"/>
  <c r="H30" i="200"/>
  <c r="H31" i="200"/>
  <c r="H32" i="200"/>
  <c r="H33" i="200"/>
  <c r="H35" i="200"/>
  <c r="H36" i="200"/>
  <c r="H37" i="200"/>
  <c r="H38" i="200"/>
  <c r="H39" i="200"/>
  <c r="H40" i="200"/>
  <c r="H41" i="200"/>
  <c r="H42" i="200"/>
  <c r="H43" i="200"/>
  <c r="H44" i="200"/>
  <c r="H45" i="200"/>
  <c r="H46" i="200"/>
  <c r="H47" i="200"/>
  <c r="H48" i="200"/>
  <c r="H49" i="200"/>
  <c r="H50" i="200"/>
  <c r="H51" i="200"/>
  <c r="H52" i="200"/>
  <c r="H53" i="200"/>
  <c r="H54" i="200"/>
  <c r="H55" i="200"/>
  <c r="H56" i="200"/>
  <c r="H57" i="200"/>
  <c r="H58" i="200"/>
  <c r="H59" i="200"/>
  <c r="H60" i="200"/>
  <c r="H61" i="200"/>
  <c r="H62" i="200"/>
  <c r="H63" i="200"/>
  <c r="H64" i="200"/>
  <c r="H66" i="200"/>
  <c r="H67" i="200"/>
  <c r="H68" i="200"/>
  <c r="H74" i="200"/>
  <c r="H86" i="200"/>
  <c r="H87" i="200"/>
  <c r="H88" i="200"/>
  <c r="H89" i="200"/>
  <c r="H90" i="200"/>
  <c r="H91" i="200"/>
  <c r="H92" i="200"/>
  <c r="H93" i="200"/>
  <c r="H94" i="200"/>
  <c r="H95" i="200"/>
  <c r="H96" i="200"/>
  <c r="H97" i="200"/>
  <c r="H98" i="200"/>
  <c r="H99" i="200"/>
  <c r="H100" i="200"/>
  <c r="H101" i="200"/>
  <c r="H102" i="200"/>
  <c r="H103" i="200"/>
  <c r="H104" i="200"/>
  <c r="H105" i="200"/>
  <c r="H106" i="200"/>
  <c r="H107" i="200"/>
  <c r="H108" i="200"/>
  <c r="H109" i="200"/>
  <c r="H110" i="200"/>
  <c r="H111" i="200"/>
  <c r="H112" i="200"/>
  <c r="H113" i="200"/>
  <c r="H114" i="200"/>
  <c r="H115" i="200"/>
  <c r="H116" i="200"/>
  <c r="H117" i="200"/>
  <c r="H118" i="200"/>
  <c r="H119" i="200"/>
  <c r="H120" i="200"/>
  <c r="H121" i="200"/>
  <c r="H122" i="200"/>
  <c r="H123" i="200"/>
  <c r="H124" i="200"/>
  <c r="H125" i="200"/>
  <c r="H126" i="200"/>
  <c r="H127" i="200"/>
  <c r="H128" i="200"/>
  <c r="H129" i="200"/>
  <c r="H130" i="200"/>
  <c r="H131" i="200"/>
  <c r="H132" i="200"/>
  <c r="H133" i="200"/>
  <c r="H134" i="200"/>
  <c r="H135" i="200"/>
  <c r="H136" i="200"/>
  <c r="H137" i="200"/>
  <c r="H138" i="200"/>
  <c r="H139" i="200"/>
  <c r="H140" i="200"/>
  <c r="H141" i="200"/>
  <c r="H142" i="200"/>
  <c r="H143" i="200"/>
  <c r="H144" i="200"/>
  <c r="H145" i="200"/>
  <c r="H146" i="200"/>
  <c r="H147" i="200"/>
  <c r="H148" i="200"/>
  <c r="H149" i="200"/>
  <c r="B200" i="196"/>
  <c r="B135" i="196"/>
  <c r="B132" i="196"/>
  <c r="F131" i="196"/>
  <c r="B131" i="196"/>
  <c r="B130" i="196"/>
  <c r="H83" i="196"/>
  <c r="H84" i="196"/>
  <c r="H85" i="196"/>
  <c r="H86" i="196"/>
  <c r="H87" i="196"/>
  <c r="H88" i="196"/>
  <c r="H89" i="196"/>
  <c r="H90" i="196"/>
  <c r="H91" i="196"/>
  <c r="H92" i="196"/>
  <c r="H93" i="196"/>
  <c r="H94" i="196"/>
  <c r="H95" i="196"/>
  <c r="H96" i="196"/>
  <c r="H97" i="196"/>
  <c r="H98" i="196"/>
  <c r="H99" i="196"/>
  <c r="H100" i="196"/>
  <c r="H101" i="196"/>
  <c r="H102" i="196"/>
  <c r="H103" i="196"/>
  <c r="H104" i="196"/>
  <c r="H105" i="196"/>
  <c r="H106" i="196"/>
  <c r="H107" i="196"/>
  <c r="H108" i="196"/>
  <c r="H109" i="196"/>
  <c r="H110" i="196"/>
  <c r="H111" i="196"/>
  <c r="H112" i="196"/>
  <c r="H113" i="196"/>
  <c r="H114" i="196"/>
  <c r="H115" i="196"/>
  <c r="H116" i="196"/>
  <c r="H117" i="196"/>
  <c r="H118" i="196"/>
  <c r="H119" i="196"/>
  <c r="H120" i="196"/>
  <c r="H121" i="196"/>
  <c r="H122" i="196"/>
  <c r="H123" i="196"/>
  <c r="H124" i="196"/>
  <c r="H129" i="196"/>
  <c r="H141" i="196"/>
  <c r="H142" i="196"/>
  <c r="H143" i="196"/>
  <c r="H144" i="196"/>
  <c r="H145" i="196"/>
  <c r="H146" i="196"/>
  <c r="H147" i="196"/>
  <c r="H148" i="196"/>
  <c r="H149" i="196"/>
  <c r="H150" i="196"/>
  <c r="H151" i="196"/>
  <c r="H152" i="196"/>
  <c r="H153" i="196"/>
  <c r="H154" i="196"/>
  <c r="H155" i="196"/>
  <c r="H156" i="196"/>
  <c r="H157" i="196"/>
  <c r="H158" i="196"/>
  <c r="H159" i="196"/>
  <c r="H160" i="196"/>
  <c r="B76" i="196"/>
  <c r="B73" i="196"/>
  <c r="F72" i="196"/>
  <c r="B72" i="196"/>
  <c r="B71" i="196"/>
  <c r="H10" i="196"/>
  <c r="H11" i="196"/>
  <c r="H12" i="196"/>
  <c r="H13" i="196"/>
  <c r="H14" i="196"/>
  <c r="H15" i="196"/>
  <c r="H33" i="196"/>
  <c r="H34" i="196"/>
  <c r="H35" i="196"/>
  <c r="H36" i="196"/>
  <c r="H37" i="196"/>
  <c r="H38" i="196"/>
  <c r="H39" i="196"/>
  <c r="H40" i="196"/>
  <c r="H41" i="196"/>
  <c r="H42" i="196"/>
  <c r="H43" i="196"/>
  <c r="H44" i="196"/>
  <c r="H45" i="196"/>
  <c r="H46" i="196"/>
  <c r="H47" i="196"/>
  <c r="H48" i="196"/>
  <c r="H49" i="196"/>
  <c r="H50" i="196"/>
  <c r="H51" i="196"/>
  <c r="H52" i="196"/>
  <c r="H53" i="196"/>
  <c r="H54" i="196"/>
  <c r="H55" i="196"/>
  <c r="H56" i="196"/>
  <c r="H57" i="196"/>
  <c r="H58" i="196"/>
  <c r="H59" i="196"/>
  <c r="H60" i="196"/>
  <c r="H61" i="196"/>
  <c r="H62" i="196"/>
  <c r="H63" i="196"/>
  <c r="H64" i="196"/>
  <c r="H69" i="196"/>
  <c r="H82" i="196"/>
  <c r="H161" i="196"/>
  <c r="H162" i="196"/>
  <c r="H163" i="196"/>
  <c r="H164" i="196"/>
  <c r="H165" i="196"/>
  <c r="H166" i="196"/>
  <c r="H167" i="196"/>
  <c r="H168" i="196"/>
  <c r="H169" i="196"/>
  <c r="H170" i="196"/>
  <c r="H171" i="196"/>
  <c r="H172" i="196"/>
  <c r="H173" i="196"/>
  <c r="H174" i="196"/>
  <c r="H175" i="196"/>
  <c r="H145" i="221"/>
  <c r="B145" i="221"/>
  <c r="H57" i="221"/>
  <c r="H58" i="221"/>
  <c r="H59" i="221"/>
  <c r="H60" i="221"/>
  <c r="H61" i="221"/>
  <c r="H62" i="221"/>
  <c r="H63" i="221"/>
  <c r="H64" i="221"/>
  <c r="H65" i="221"/>
  <c r="H66" i="221"/>
  <c r="H67" i="221"/>
  <c r="H68" i="221"/>
  <c r="H69" i="221"/>
  <c r="H70" i="221"/>
  <c r="H71" i="221"/>
  <c r="H72" i="221"/>
  <c r="H73" i="221"/>
  <c r="B79" i="221"/>
  <c r="B76" i="221"/>
  <c r="F75" i="221"/>
  <c r="B75" i="221"/>
  <c r="B74" i="221"/>
  <c r="H114" i="221"/>
  <c r="H141" i="221"/>
  <c r="H142" i="221"/>
  <c r="H143" i="221"/>
  <c r="H144" i="221"/>
  <c r="H10" i="221"/>
  <c r="H11" i="221"/>
  <c r="H12" i="221"/>
  <c r="H13" i="221"/>
  <c r="H14" i="221"/>
  <c r="H15" i="221"/>
  <c r="H16" i="221"/>
  <c r="H17" i="221"/>
  <c r="H18" i="221"/>
  <c r="H19" i="221"/>
  <c r="H20" i="221"/>
  <c r="H21" i="221"/>
  <c r="H22" i="221"/>
  <c r="H23" i="221"/>
  <c r="H24" i="221"/>
  <c r="H25" i="221"/>
  <c r="H26" i="221"/>
  <c r="H27" i="221"/>
  <c r="H28" i="221"/>
  <c r="H29" i="221"/>
  <c r="H30" i="221"/>
  <c r="H31" i="221"/>
  <c r="H32" i="221"/>
  <c r="H33" i="221"/>
  <c r="H34" i="221"/>
  <c r="H35" i="221"/>
  <c r="H36" i="221"/>
  <c r="H37" i="221"/>
  <c r="H38" i="221"/>
  <c r="H39" i="221"/>
  <c r="H40" i="221"/>
  <c r="H41" i="221"/>
  <c r="H42" i="221"/>
  <c r="H43" i="221"/>
  <c r="H44" i="221"/>
  <c r="H45" i="221"/>
  <c r="H46" i="221"/>
  <c r="H47" i="221"/>
  <c r="H48" i="221"/>
  <c r="H49" i="221"/>
  <c r="H50" i="221"/>
  <c r="H51" i="221"/>
  <c r="H52" i="221"/>
  <c r="H53" i="221"/>
  <c r="H54" i="221"/>
  <c r="H55" i="221"/>
  <c r="H56" i="221"/>
  <c r="H85" i="221"/>
  <c r="H86" i="221"/>
  <c r="H87" i="221"/>
  <c r="H88" i="221"/>
  <c r="H89" i="221"/>
  <c r="H90" i="221"/>
  <c r="H91" i="221"/>
  <c r="H92" i="221"/>
  <c r="H93" i="221"/>
  <c r="H94" i="221"/>
  <c r="H95" i="221"/>
  <c r="H96" i="221"/>
  <c r="H97" i="221"/>
  <c r="H98" i="221"/>
  <c r="H99" i="221"/>
  <c r="H100" i="221"/>
  <c r="H101" i="221"/>
  <c r="H102" i="221"/>
  <c r="H103" i="221"/>
  <c r="H104" i="221"/>
  <c r="H105" i="221"/>
  <c r="H106" i="221"/>
  <c r="H107" i="221"/>
  <c r="H108" i="221"/>
  <c r="H109" i="221"/>
  <c r="H110" i="221"/>
  <c r="H111" i="221"/>
  <c r="H112" i="221"/>
  <c r="H113" i="221"/>
  <c r="H9" i="221"/>
  <c r="H4" i="221"/>
  <c r="H78" i="221" s="1"/>
  <c r="H4" i="241"/>
  <c r="B24" i="241"/>
  <c r="H131" i="231"/>
  <c r="B131" i="231"/>
  <c r="B71" i="231"/>
  <c r="B68" i="231"/>
  <c r="F67" i="231"/>
  <c r="B67" i="231"/>
  <c r="B66" i="231"/>
  <c r="H4" i="231"/>
  <c r="H70" i="231" s="1"/>
  <c r="H127" i="230"/>
  <c r="B127" i="230"/>
  <c r="B68" i="230"/>
  <c r="B65" i="230"/>
  <c r="F64" i="230"/>
  <c r="B64" i="230"/>
  <c r="B63" i="230"/>
  <c r="H4" i="230"/>
  <c r="H67" i="230" s="1"/>
  <c r="B39" i="169"/>
  <c r="B28" i="169"/>
  <c r="B25" i="169"/>
  <c r="F24" i="169"/>
  <c r="B24" i="169"/>
  <c r="B23" i="169"/>
  <c r="H10" i="169"/>
  <c r="H11" i="169"/>
  <c r="H12" i="169"/>
  <c r="H13" i="169"/>
  <c r="H14" i="169"/>
  <c r="H15" i="169"/>
  <c r="H16" i="169"/>
  <c r="H17" i="169"/>
  <c r="H18" i="169"/>
  <c r="H19" i="169"/>
  <c r="H20" i="169"/>
  <c r="H21" i="169"/>
  <c r="H22" i="169"/>
  <c r="H34" i="169"/>
  <c r="H35" i="169"/>
  <c r="H36" i="169"/>
  <c r="H37" i="169"/>
  <c r="H38" i="169"/>
  <c r="C19" i="254"/>
  <c r="B19" i="254"/>
  <c r="H10" i="205"/>
  <c r="H11" i="205"/>
  <c r="H12" i="205"/>
  <c r="H13" i="205"/>
  <c r="H14" i="205"/>
  <c r="H15" i="205"/>
  <c r="H16" i="205"/>
  <c r="H17" i="205"/>
  <c r="H18" i="205"/>
  <c r="H19" i="205"/>
  <c r="H20" i="205"/>
  <c r="H21" i="205"/>
  <c r="H22" i="205"/>
  <c r="H23" i="205"/>
  <c r="H24" i="205"/>
  <c r="H25" i="205"/>
  <c r="H26" i="205"/>
  <c r="H27" i="205"/>
  <c r="H28" i="205"/>
  <c r="H29" i="205"/>
  <c r="H30" i="205"/>
  <c r="H31" i="205"/>
  <c r="H32" i="205"/>
  <c r="H33" i="205"/>
  <c r="H34" i="205"/>
  <c r="H35" i="205"/>
  <c r="H36" i="205"/>
  <c r="H37" i="205"/>
  <c r="H38" i="205"/>
  <c r="H39" i="205"/>
  <c r="H40" i="205"/>
  <c r="H41" i="205"/>
  <c r="H42" i="205"/>
  <c r="H43" i="205"/>
  <c r="H44" i="205"/>
  <c r="H45" i="205"/>
  <c r="H46" i="205"/>
  <c r="H47" i="205"/>
  <c r="H48" i="205"/>
  <c r="H49" i="205"/>
  <c r="H50" i="205"/>
  <c r="H51" i="205"/>
  <c r="H52" i="205"/>
  <c r="H53" i="205"/>
  <c r="H54" i="205"/>
  <c r="H55" i="205"/>
  <c r="H56" i="205"/>
  <c r="H57" i="205"/>
  <c r="H58" i="205"/>
  <c r="H59" i="205"/>
  <c r="H60" i="205"/>
  <c r="H61" i="205"/>
  <c r="H62" i="205"/>
  <c r="H63" i="205"/>
  <c r="H64" i="205"/>
  <c r="H65" i="205"/>
  <c r="H66" i="205"/>
  <c r="H67" i="205"/>
  <c r="H68" i="205"/>
  <c r="H69" i="205"/>
  <c r="H70" i="205"/>
  <c r="H71" i="205"/>
  <c r="H72" i="205"/>
  <c r="H73" i="205"/>
  <c r="H75" i="205"/>
  <c r="H76" i="205"/>
  <c r="B77" i="205"/>
  <c r="B78" i="204"/>
  <c r="H10" i="204"/>
  <c r="H11" i="204"/>
  <c r="H12" i="204"/>
  <c r="H13" i="204"/>
  <c r="H14" i="204"/>
  <c r="H15" i="204"/>
  <c r="H16" i="204"/>
  <c r="H17" i="204"/>
  <c r="H18" i="204"/>
  <c r="H19" i="204"/>
  <c r="H20" i="204"/>
  <c r="H21" i="204"/>
  <c r="H22" i="204"/>
  <c r="H23" i="204"/>
  <c r="H24" i="204"/>
  <c r="H25" i="204"/>
  <c r="H26" i="204"/>
  <c r="H27" i="204"/>
  <c r="H28" i="204"/>
  <c r="H29" i="204"/>
  <c r="H30" i="204"/>
  <c r="H31" i="204"/>
  <c r="H32" i="204"/>
  <c r="H33" i="204"/>
  <c r="H34" i="204"/>
  <c r="H35" i="204"/>
  <c r="H36" i="204"/>
  <c r="H37" i="204"/>
  <c r="H38" i="204"/>
  <c r="H39" i="204"/>
  <c r="H40" i="204"/>
  <c r="H41" i="204"/>
  <c r="H42" i="204"/>
  <c r="H43" i="204"/>
  <c r="H44" i="204"/>
  <c r="H45" i="204"/>
  <c r="H46" i="204"/>
  <c r="H47" i="204"/>
  <c r="H48" i="204"/>
  <c r="H49" i="204"/>
  <c r="H50" i="204"/>
  <c r="H51" i="204"/>
  <c r="H52" i="204"/>
  <c r="H53" i="204"/>
  <c r="H67" i="204"/>
  <c r="H68" i="204"/>
  <c r="H69" i="204"/>
  <c r="H70" i="204"/>
  <c r="H71" i="204"/>
  <c r="H72" i="204"/>
  <c r="H73" i="204"/>
  <c r="H74" i="204"/>
  <c r="H75" i="204"/>
  <c r="H76" i="204"/>
  <c r="H77" i="204"/>
  <c r="B76" i="203"/>
  <c r="H10" i="203"/>
  <c r="H11" i="203"/>
  <c r="H12" i="203"/>
  <c r="H13" i="203"/>
  <c r="H14" i="203"/>
  <c r="H15" i="203"/>
  <c r="H16" i="203"/>
  <c r="H17" i="203"/>
  <c r="H18" i="203"/>
  <c r="H19" i="203"/>
  <c r="H20" i="203"/>
  <c r="H21" i="203"/>
  <c r="H22" i="203"/>
  <c r="H23" i="203"/>
  <c r="H24" i="203"/>
  <c r="H25" i="203"/>
  <c r="H26" i="203"/>
  <c r="H27" i="203"/>
  <c r="H28" i="203"/>
  <c r="H29" i="203"/>
  <c r="H30" i="203"/>
  <c r="H31" i="203"/>
  <c r="H32" i="203"/>
  <c r="H33" i="203"/>
  <c r="H34" i="203"/>
  <c r="H35" i="203"/>
  <c r="H36" i="203"/>
  <c r="H37" i="203"/>
  <c r="H38" i="203"/>
  <c r="H39" i="203"/>
  <c r="H40" i="203"/>
  <c r="H41" i="203"/>
  <c r="H42" i="203"/>
  <c r="H43" i="203"/>
  <c r="H44" i="203"/>
  <c r="H45" i="203"/>
  <c r="H46" i="203"/>
  <c r="H47" i="203"/>
  <c r="H48" i="203"/>
  <c r="H49" i="203"/>
  <c r="H50" i="203"/>
  <c r="H51" i="203"/>
  <c r="H52" i="203"/>
  <c r="H53" i="203"/>
  <c r="H54" i="203"/>
  <c r="H55" i="203"/>
  <c r="H56" i="203"/>
  <c r="H57" i="203"/>
  <c r="H58" i="203"/>
  <c r="H59" i="203"/>
  <c r="H71" i="203"/>
  <c r="H72" i="203"/>
  <c r="H73" i="203"/>
  <c r="H74" i="203"/>
  <c r="H75" i="203"/>
  <c r="B79" i="202"/>
  <c r="H10" i="202"/>
  <c r="H11" i="202"/>
  <c r="H12" i="202"/>
  <c r="H13" i="202"/>
  <c r="H14" i="202"/>
  <c r="H15" i="202"/>
  <c r="H16" i="202"/>
  <c r="H17" i="202"/>
  <c r="H18" i="202"/>
  <c r="H19" i="202"/>
  <c r="H20" i="202"/>
  <c r="H21" i="202"/>
  <c r="H22" i="202"/>
  <c r="H23" i="202"/>
  <c r="H24" i="202"/>
  <c r="H25" i="202"/>
  <c r="H26" i="202"/>
  <c r="H27" i="202"/>
  <c r="H28" i="202"/>
  <c r="H29" i="202"/>
  <c r="H30" i="202"/>
  <c r="H31" i="202"/>
  <c r="H32" i="202"/>
  <c r="H33" i="202"/>
  <c r="H34" i="202"/>
  <c r="H35" i="202"/>
  <c r="H36" i="202"/>
  <c r="H37" i="202"/>
  <c r="H38" i="202"/>
  <c r="H39" i="202"/>
  <c r="H40" i="202"/>
  <c r="H41" i="202"/>
  <c r="H42" i="202"/>
  <c r="H43" i="202"/>
  <c r="H44" i="202"/>
  <c r="H45" i="202"/>
  <c r="H46" i="202"/>
  <c r="H47" i="202"/>
  <c r="H48" i="202"/>
  <c r="H49" i="202"/>
  <c r="H50" i="202"/>
  <c r="H51" i="202"/>
  <c r="H52" i="202"/>
  <c r="H53" i="202"/>
  <c r="H76" i="202"/>
  <c r="H77" i="202"/>
  <c r="H78" i="202"/>
  <c r="B70" i="201"/>
  <c r="H10" i="201"/>
  <c r="H11" i="201"/>
  <c r="H12" i="201"/>
  <c r="H13" i="201"/>
  <c r="H14" i="201"/>
  <c r="H15" i="201"/>
  <c r="H16" i="201"/>
  <c r="H17" i="201"/>
  <c r="H18" i="201"/>
  <c r="H19" i="201"/>
  <c r="H20" i="201"/>
  <c r="H21" i="201"/>
  <c r="H22" i="201"/>
  <c r="H23" i="201"/>
  <c r="H24" i="201"/>
  <c r="H25" i="201"/>
  <c r="H26" i="201"/>
  <c r="H27" i="201"/>
  <c r="H28" i="201"/>
  <c r="H29" i="201"/>
  <c r="H30" i="201"/>
  <c r="H31" i="201"/>
  <c r="H32" i="201"/>
  <c r="H33" i="201"/>
  <c r="H34" i="201"/>
  <c r="H35" i="201"/>
  <c r="H36" i="201"/>
  <c r="H37" i="201"/>
  <c r="H38" i="201"/>
  <c r="H39" i="201"/>
  <c r="H40" i="201"/>
  <c r="H41" i="201"/>
  <c r="H42" i="201"/>
  <c r="H43" i="201"/>
  <c r="H44" i="201"/>
  <c r="H45" i="201"/>
  <c r="H46" i="201"/>
  <c r="H47" i="201"/>
  <c r="H48" i="201"/>
  <c r="H49" i="201"/>
  <c r="H50" i="201"/>
  <c r="H51" i="201"/>
  <c r="H52" i="201"/>
  <c r="H53" i="201"/>
  <c r="H54" i="201"/>
  <c r="H55" i="201"/>
  <c r="H56" i="201"/>
  <c r="H57" i="201"/>
  <c r="H58" i="201"/>
  <c r="H59" i="201"/>
  <c r="H66" i="201"/>
  <c r="H67" i="201"/>
  <c r="H68" i="201"/>
  <c r="H69" i="201"/>
  <c r="B78" i="197"/>
  <c r="H10" i="197"/>
  <c r="H11" i="197"/>
  <c r="H12" i="197"/>
  <c r="H13" i="197"/>
  <c r="H14" i="197"/>
  <c r="H15" i="197"/>
  <c r="H16" i="197"/>
  <c r="H17" i="197"/>
  <c r="H18" i="197"/>
  <c r="H19" i="197"/>
  <c r="H20" i="197"/>
  <c r="H21" i="197"/>
  <c r="H22" i="197"/>
  <c r="H23" i="197"/>
  <c r="H24" i="197"/>
  <c r="H25" i="197"/>
  <c r="H26" i="197"/>
  <c r="H27" i="197"/>
  <c r="H28" i="197"/>
  <c r="H29" i="197"/>
  <c r="H30" i="197"/>
  <c r="H31" i="197"/>
  <c r="H32" i="197"/>
  <c r="H33" i="197"/>
  <c r="H34" i="197"/>
  <c r="H35" i="197"/>
  <c r="H36" i="197"/>
  <c r="H37" i="197"/>
  <c r="H38" i="197"/>
  <c r="H39" i="197"/>
  <c r="H40" i="197"/>
  <c r="H41" i="197"/>
  <c r="H42" i="197"/>
  <c r="H43" i="197"/>
  <c r="H44" i="197"/>
  <c r="H45" i="197"/>
  <c r="H46" i="197"/>
  <c r="H47" i="197"/>
  <c r="H48" i="197"/>
  <c r="H49" i="197"/>
  <c r="H50" i="197"/>
  <c r="H51" i="197"/>
  <c r="H52" i="197"/>
  <c r="H53" i="197"/>
  <c r="H54" i="197"/>
  <c r="H55" i="197"/>
  <c r="H56" i="197"/>
  <c r="H57" i="197"/>
  <c r="H58" i="197"/>
  <c r="H59" i="197"/>
  <c r="H60" i="197"/>
  <c r="H61" i="197"/>
  <c r="H62" i="197"/>
  <c r="H63" i="197"/>
  <c r="H64" i="197"/>
  <c r="H65" i="197"/>
  <c r="H66" i="197"/>
  <c r="H67" i="197"/>
  <c r="H68" i="197"/>
  <c r="H69" i="197"/>
  <c r="H70" i="197"/>
  <c r="H71" i="197"/>
  <c r="H72" i="197"/>
  <c r="H73" i="197"/>
  <c r="H74" i="197"/>
  <c r="H76" i="197"/>
  <c r="H77" i="197"/>
  <c r="H10" i="195"/>
  <c r="H11" i="195"/>
  <c r="H12" i="195"/>
  <c r="H13" i="195"/>
  <c r="H14" i="195"/>
  <c r="H15" i="195"/>
  <c r="H16" i="195"/>
  <c r="H17" i="195"/>
  <c r="H18" i="195"/>
  <c r="H19" i="195"/>
  <c r="H20" i="195"/>
  <c r="H21" i="195"/>
  <c r="H22" i="195"/>
  <c r="H23" i="195"/>
  <c r="H24" i="195"/>
  <c r="H25" i="195"/>
  <c r="H26" i="195"/>
  <c r="H27" i="195"/>
  <c r="H28" i="195"/>
  <c r="H29" i="195"/>
  <c r="H30" i="195"/>
  <c r="H31" i="195"/>
  <c r="H32" i="195"/>
  <c r="H33" i="195"/>
  <c r="H34" i="195"/>
  <c r="H35" i="195"/>
  <c r="H36" i="195"/>
  <c r="H37" i="195"/>
  <c r="H38" i="195"/>
  <c r="H39" i="195"/>
  <c r="H40" i="195"/>
  <c r="H41" i="195"/>
  <c r="H42" i="195"/>
  <c r="H43" i="195"/>
  <c r="H44" i="195"/>
  <c r="H45" i="195"/>
  <c r="H46" i="195"/>
  <c r="H47" i="195"/>
  <c r="H48" i="195"/>
  <c r="H49" i="195"/>
  <c r="H50" i="195"/>
  <c r="H51" i="195"/>
  <c r="H52" i="195"/>
  <c r="H53" i="195"/>
  <c r="H54" i="195"/>
  <c r="H55" i="195"/>
  <c r="H56" i="195"/>
  <c r="H57" i="195"/>
  <c r="H58" i="195"/>
  <c r="H59" i="195"/>
  <c r="H60" i="195"/>
  <c r="H61" i="195"/>
  <c r="H62" i="195"/>
  <c r="H63" i="195"/>
  <c r="H64" i="195"/>
  <c r="H65" i="195"/>
  <c r="H66" i="195"/>
  <c r="H67" i="195"/>
  <c r="H68" i="195"/>
  <c r="H69" i="195"/>
  <c r="H71" i="195"/>
  <c r="H72" i="195"/>
  <c r="H73" i="195"/>
  <c r="H74" i="195"/>
  <c r="H9" i="195"/>
  <c r="B75" i="195"/>
  <c r="B60" i="194"/>
  <c r="H10" i="194"/>
  <c r="H11" i="194"/>
  <c r="H12" i="194"/>
  <c r="H13" i="194"/>
  <c r="H14" i="194"/>
  <c r="H15" i="194"/>
  <c r="H16" i="194"/>
  <c r="H17" i="194"/>
  <c r="H18" i="194"/>
  <c r="H19" i="194"/>
  <c r="H20" i="194"/>
  <c r="H21" i="194"/>
  <c r="H22" i="194"/>
  <c r="H23" i="194"/>
  <c r="H24" i="194"/>
  <c r="H25" i="194"/>
  <c r="H26" i="194"/>
  <c r="H27" i="194"/>
  <c r="H28" i="194"/>
  <c r="H29" i="194"/>
  <c r="H30" i="194"/>
  <c r="H31" i="194"/>
  <c r="H32" i="194"/>
  <c r="H33" i="194"/>
  <c r="H34" i="194"/>
  <c r="H35" i="194"/>
  <c r="H36" i="194"/>
  <c r="H37" i="194"/>
  <c r="H38" i="194"/>
  <c r="H39" i="194"/>
  <c r="H40" i="194"/>
  <c r="H41" i="194"/>
  <c r="H42" i="194"/>
  <c r="H43" i="194"/>
  <c r="H44" i="194"/>
  <c r="H45" i="194"/>
  <c r="H46" i="194"/>
  <c r="H47" i="194"/>
  <c r="H48" i="194"/>
  <c r="H49" i="194"/>
  <c r="H50" i="194"/>
  <c r="H51" i="194"/>
  <c r="H52" i="194"/>
  <c r="H53" i="194"/>
  <c r="H54" i="194"/>
  <c r="H55" i="194"/>
  <c r="H56" i="194"/>
  <c r="H57" i="194"/>
  <c r="H58" i="194"/>
  <c r="H59" i="194"/>
  <c r="H10" i="227"/>
  <c r="H11" i="227"/>
  <c r="H12" i="227"/>
  <c r="H13" i="227"/>
  <c r="H14" i="227"/>
  <c r="H15" i="227"/>
  <c r="H16" i="227"/>
  <c r="H17" i="227"/>
  <c r="H18" i="227"/>
  <c r="H19" i="227"/>
  <c r="H20" i="227"/>
  <c r="H21" i="227"/>
  <c r="H22" i="227"/>
  <c r="H23" i="227"/>
  <c r="H24" i="227"/>
  <c r="H25" i="227"/>
  <c r="H26" i="227"/>
  <c r="H27" i="227"/>
  <c r="H28" i="227"/>
  <c r="H29" i="227"/>
  <c r="H30" i="227"/>
  <c r="H70" i="227"/>
  <c r="H9" i="227"/>
  <c r="B71" i="227"/>
  <c r="H4" i="227"/>
  <c r="H10" i="225"/>
  <c r="H11" i="225"/>
  <c r="H12" i="225"/>
  <c r="H13" i="225"/>
  <c r="H14" i="225"/>
  <c r="H15" i="225"/>
  <c r="H16" i="225"/>
  <c r="H17" i="225"/>
  <c r="H18" i="225"/>
  <c r="H19" i="225"/>
  <c r="H20" i="225"/>
  <c r="H21" i="225"/>
  <c r="H22" i="225"/>
  <c r="H23" i="225"/>
  <c r="H24" i="225"/>
  <c r="H25" i="225"/>
  <c r="H26" i="225"/>
  <c r="H27" i="225"/>
  <c r="H28" i="225"/>
  <c r="H29" i="225"/>
  <c r="H30" i="225"/>
  <c r="H31" i="225"/>
  <c r="H32" i="225"/>
  <c r="H33" i="225"/>
  <c r="H34" i="225"/>
  <c r="H35" i="225"/>
  <c r="H36" i="225"/>
  <c r="H37" i="225"/>
  <c r="H38" i="225"/>
  <c r="H39" i="225"/>
  <c r="H40" i="225"/>
  <c r="H41" i="225"/>
  <c r="H42" i="225"/>
  <c r="H43" i="225"/>
  <c r="H44" i="225"/>
  <c r="H45" i="225"/>
  <c r="H46" i="225"/>
  <c r="H47" i="225"/>
  <c r="H48" i="225"/>
  <c r="H49" i="225"/>
  <c r="H50" i="225"/>
  <c r="H51" i="225"/>
  <c r="H52" i="225"/>
  <c r="H53" i="225"/>
  <c r="H54" i="225"/>
  <c r="H55" i="225"/>
  <c r="H56" i="225"/>
  <c r="H57" i="225"/>
  <c r="H58" i="225"/>
  <c r="H59" i="225"/>
  <c r="H60" i="225"/>
  <c r="H61" i="225"/>
  <c r="H62" i="225"/>
  <c r="H63" i="225"/>
  <c r="H64" i="225"/>
  <c r="H65" i="225"/>
  <c r="H66" i="225"/>
  <c r="H67" i="225"/>
  <c r="H68" i="225"/>
  <c r="H69" i="225"/>
  <c r="H70" i="225"/>
  <c r="H71" i="225"/>
  <c r="H72" i="225"/>
  <c r="H73" i="225"/>
  <c r="H74" i="225"/>
  <c r="H75" i="225"/>
  <c r="H76" i="225"/>
  <c r="H77" i="225"/>
  <c r="H9" i="225"/>
  <c r="B78" i="225"/>
  <c r="H4" i="225"/>
  <c r="H4" i="224"/>
  <c r="H10" i="224"/>
  <c r="H11" i="224"/>
  <c r="H12" i="224"/>
  <c r="H13" i="224"/>
  <c r="H14" i="224"/>
  <c r="H15" i="224"/>
  <c r="H16" i="224"/>
  <c r="H17" i="224"/>
  <c r="H18" i="224"/>
  <c r="H19" i="224"/>
  <c r="H20" i="224"/>
  <c r="H21" i="224"/>
  <c r="H22" i="224"/>
  <c r="H23" i="224"/>
  <c r="H24" i="224"/>
  <c r="H25" i="224"/>
  <c r="H26" i="224"/>
  <c r="H27" i="224"/>
  <c r="H28" i="224"/>
  <c r="H29" i="224"/>
  <c r="H30" i="224"/>
  <c r="H31" i="224"/>
  <c r="H32" i="224"/>
  <c r="H33" i="224"/>
  <c r="H34" i="224"/>
  <c r="H51" i="224"/>
  <c r="B52" i="224"/>
  <c r="H10" i="223"/>
  <c r="H11" i="223"/>
  <c r="H12" i="223"/>
  <c r="H13" i="223"/>
  <c r="H14" i="223"/>
  <c r="H15" i="223"/>
  <c r="H16" i="223"/>
  <c r="H17" i="223"/>
  <c r="H18" i="223"/>
  <c r="H19" i="223"/>
  <c r="H20" i="223"/>
  <c r="H21" i="223"/>
  <c r="H22" i="223"/>
  <c r="H23" i="223"/>
  <c r="H24" i="223"/>
  <c r="H25" i="223"/>
  <c r="H26" i="223"/>
  <c r="H27" i="223"/>
  <c r="H28" i="223"/>
  <c r="H29" i="223"/>
  <c r="H30" i="223"/>
  <c r="H31" i="223"/>
  <c r="H32" i="223"/>
  <c r="H33" i="223"/>
  <c r="H34" i="223"/>
  <c r="H35" i="223"/>
  <c r="H36" i="223"/>
  <c r="H37" i="223"/>
  <c r="H38" i="223"/>
  <c r="H39" i="223"/>
  <c r="H40" i="223"/>
  <c r="H41" i="223"/>
  <c r="H42" i="223"/>
  <c r="H43" i="223"/>
  <c r="H44" i="223"/>
  <c r="H45" i="223"/>
  <c r="H46" i="223"/>
  <c r="H47" i="223"/>
  <c r="H48" i="223"/>
  <c r="H49" i="223"/>
  <c r="H50" i="223"/>
  <c r="H51" i="223"/>
  <c r="H52" i="223"/>
  <c r="H53" i="223"/>
  <c r="H54" i="223"/>
  <c r="H55" i="223"/>
  <c r="H56" i="223"/>
  <c r="H57" i="223"/>
  <c r="H58" i="223"/>
  <c r="H59" i="223"/>
  <c r="H60" i="223"/>
  <c r="H61" i="223"/>
  <c r="H62" i="223"/>
  <c r="H63" i="223"/>
  <c r="H64" i="223"/>
  <c r="H65" i="223"/>
  <c r="H66" i="223"/>
  <c r="H9" i="223"/>
  <c r="B67" i="223"/>
  <c r="H10" i="222"/>
  <c r="H11" i="222"/>
  <c r="H12" i="222"/>
  <c r="H13" i="222"/>
  <c r="H14" i="222"/>
  <c r="H15" i="222"/>
  <c r="H16" i="222"/>
  <c r="H17" i="222"/>
  <c r="H18" i="222"/>
  <c r="H19" i="222"/>
  <c r="H20" i="222"/>
  <c r="H21" i="222"/>
  <c r="H22" i="222"/>
  <c r="H23" i="222"/>
  <c r="H24" i="222"/>
  <c r="H25" i="222"/>
  <c r="H26" i="222"/>
  <c r="H27" i="222"/>
  <c r="H28" i="222"/>
  <c r="H29" i="222"/>
  <c r="H30" i="222"/>
  <c r="H31" i="222"/>
  <c r="H32" i="222"/>
  <c r="H33" i="222"/>
  <c r="H34" i="222"/>
  <c r="H35" i="222"/>
  <c r="H36" i="222"/>
  <c r="H37" i="222"/>
  <c r="H38" i="222"/>
  <c r="H39" i="222"/>
  <c r="H40" i="222"/>
  <c r="H41" i="222"/>
  <c r="H42" i="222"/>
  <c r="H43" i="222"/>
  <c r="H44" i="222"/>
  <c r="H45" i="222"/>
  <c r="H46" i="222"/>
  <c r="H47" i="222"/>
  <c r="H48" i="222"/>
  <c r="H49" i="222"/>
  <c r="H50" i="222"/>
  <c r="H51" i="222"/>
  <c r="H52" i="222"/>
  <c r="H53" i="222"/>
  <c r="H54" i="222"/>
  <c r="H55" i="222"/>
  <c r="H56" i="222"/>
  <c r="H57" i="222"/>
  <c r="H58" i="222"/>
  <c r="H59" i="222"/>
  <c r="H60" i="222"/>
  <c r="H61" i="222"/>
  <c r="H62" i="222"/>
  <c r="H63" i="222"/>
  <c r="H64" i="222"/>
  <c r="H65" i="222"/>
  <c r="H66" i="222"/>
  <c r="H67" i="222"/>
  <c r="H68" i="222"/>
  <c r="H69" i="222"/>
  <c r="H70" i="222"/>
  <c r="H71" i="222"/>
  <c r="H9" i="222"/>
  <c r="B72" i="222"/>
  <c r="H4" i="222"/>
  <c r="H74" i="220"/>
  <c r="H10" i="220"/>
  <c r="H11" i="220"/>
  <c r="H12" i="220"/>
  <c r="H13" i="220"/>
  <c r="H14" i="220"/>
  <c r="H15" i="220"/>
  <c r="H16" i="220"/>
  <c r="H17" i="220"/>
  <c r="H18" i="220"/>
  <c r="H19" i="220"/>
  <c r="H20" i="220"/>
  <c r="H21" i="220"/>
  <c r="H22" i="220"/>
  <c r="H23" i="220"/>
  <c r="H24" i="220"/>
  <c r="H25" i="220"/>
  <c r="H26" i="220"/>
  <c r="H27" i="220"/>
  <c r="H28" i="220"/>
  <c r="H29" i="220"/>
  <c r="H30" i="220"/>
  <c r="H31" i="220"/>
  <c r="H32" i="220"/>
  <c r="H33" i="220"/>
  <c r="H34" i="220"/>
  <c r="H35" i="220"/>
  <c r="H36" i="220"/>
  <c r="H37" i="220"/>
  <c r="H38" i="220"/>
  <c r="H39" i="220"/>
  <c r="H40" i="220"/>
  <c r="H41" i="220"/>
  <c r="H42" i="220"/>
  <c r="H43" i="220"/>
  <c r="H44" i="220"/>
  <c r="H45" i="220"/>
  <c r="H46" i="220"/>
  <c r="H47" i="220"/>
  <c r="H48" i="220"/>
  <c r="H49" i="220"/>
  <c r="H50" i="220"/>
  <c r="H51" i="220"/>
  <c r="H52" i="220"/>
  <c r="H53" i="220"/>
  <c r="H54" i="220"/>
  <c r="H55" i="220"/>
  <c r="H56" i="220"/>
  <c r="H57" i="220"/>
  <c r="H58" i="220"/>
  <c r="H59" i="220"/>
  <c r="H60" i="220"/>
  <c r="H61" i="220"/>
  <c r="H62" i="220"/>
  <c r="H63" i="220"/>
  <c r="H64" i="220"/>
  <c r="H65" i="220"/>
  <c r="H66" i="220"/>
  <c r="H67" i="220"/>
  <c r="H68" i="220"/>
  <c r="H69" i="220"/>
  <c r="H70" i="220"/>
  <c r="H71" i="220"/>
  <c r="H72" i="220"/>
  <c r="H73" i="220"/>
  <c r="H9" i="220"/>
  <c r="B74" i="220"/>
  <c r="H4" i="220"/>
  <c r="H79" i="219"/>
  <c r="H10" i="219"/>
  <c r="H11" i="219"/>
  <c r="H12" i="219"/>
  <c r="H13" i="219"/>
  <c r="H14" i="219"/>
  <c r="H15" i="219"/>
  <c r="H16" i="219"/>
  <c r="H17" i="219"/>
  <c r="H18" i="219"/>
  <c r="H19" i="219"/>
  <c r="H20" i="219"/>
  <c r="H21" i="219"/>
  <c r="H22" i="219"/>
  <c r="H23" i="219"/>
  <c r="H24" i="219"/>
  <c r="H25" i="219"/>
  <c r="H26" i="219"/>
  <c r="H27" i="219"/>
  <c r="H28" i="219"/>
  <c r="H29" i="219"/>
  <c r="H30" i="219"/>
  <c r="H31" i="219"/>
  <c r="H32" i="219"/>
  <c r="H33" i="219"/>
  <c r="H34" i="219"/>
  <c r="H35" i="219"/>
  <c r="H36" i="219"/>
  <c r="H37" i="219"/>
  <c r="H38" i="219"/>
  <c r="H39" i="219"/>
  <c r="H40" i="219"/>
  <c r="H41" i="219"/>
  <c r="H42" i="219"/>
  <c r="H43" i="219"/>
  <c r="H44" i="219"/>
  <c r="H45" i="219"/>
  <c r="H46" i="219"/>
  <c r="H47" i="219"/>
  <c r="H48" i="219"/>
  <c r="H49" i="219"/>
  <c r="H50" i="219"/>
  <c r="H51" i="219"/>
  <c r="H52" i="219"/>
  <c r="H53" i="219"/>
  <c r="H54" i="219"/>
  <c r="H55" i="219"/>
  <c r="H56" i="219"/>
  <c r="H57" i="219"/>
  <c r="H58" i="219"/>
  <c r="H59" i="219"/>
  <c r="H60" i="219"/>
  <c r="H61" i="219"/>
  <c r="H62" i="219"/>
  <c r="H63" i="219"/>
  <c r="H64" i="219"/>
  <c r="H65" i="219"/>
  <c r="H66" i="219"/>
  <c r="H67" i="219"/>
  <c r="H68" i="219"/>
  <c r="H69" i="219"/>
  <c r="H70" i="219"/>
  <c r="H71" i="219"/>
  <c r="H72" i="219"/>
  <c r="H73" i="219"/>
  <c r="H74" i="219"/>
  <c r="H75" i="219"/>
  <c r="H76" i="219"/>
  <c r="H77" i="219"/>
  <c r="H78" i="219"/>
  <c r="H9" i="219"/>
  <c r="B79" i="219"/>
  <c r="H4" i="219"/>
  <c r="B66" i="217"/>
  <c r="H10" i="217"/>
  <c r="H11" i="217"/>
  <c r="H12" i="217"/>
  <c r="H13" i="217"/>
  <c r="H14" i="217"/>
  <c r="H15" i="217"/>
  <c r="H16" i="217"/>
  <c r="H17" i="217"/>
  <c r="H18" i="217"/>
  <c r="H19" i="217"/>
  <c r="H20" i="217"/>
  <c r="H66" i="217" s="1"/>
  <c r="H21" i="217"/>
  <c r="H22" i="217"/>
  <c r="H23" i="217"/>
  <c r="H24" i="217"/>
  <c r="H25" i="217"/>
  <c r="H26" i="217"/>
  <c r="H27" i="217"/>
  <c r="H28" i="217"/>
  <c r="H29" i="217"/>
  <c r="H30" i="217"/>
  <c r="H31" i="217"/>
  <c r="H32" i="217"/>
  <c r="H33" i="217"/>
  <c r="H34" i="217"/>
  <c r="H35" i="217"/>
  <c r="H36" i="217"/>
  <c r="H37" i="217"/>
  <c r="H38" i="217"/>
  <c r="H39" i="217"/>
  <c r="H40" i="217"/>
  <c r="H41" i="217"/>
  <c r="H42" i="217"/>
  <c r="H43" i="217"/>
  <c r="H44" i="217"/>
  <c r="H45" i="217"/>
  <c r="H46" i="217"/>
  <c r="H47" i="217"/>
  <c r="H48" i="217"/>
  <c r="H49" i="217"/>
  <c r="H50" i="217"/>
  <c r="H51" i="217"/>
  <c r="H52" i="217"/>
  <c r="H53" i="217"/>
  <c r="H54" i="217"/>
  <c r="H55" i="217"/>
  <c r="H56" i="217"/>
  <c r="H57" i="217"/>
  <c r="H58" i="217"/>
  <c r="H59" i="217"/>
  <c r="H60" i="217"/>
  <c r="H9" i="217"/>
  <c r="H4" i="217"/>
  <c r="H4" i="249"/>
  <c r="B51" i="243"/>
  <c r="B58" i="242"/>
  <c r="H9" i="243"/>
  <c r="H10" i="243"/>
  <c r="H11" i="243"/>
  <c r="H4" i="243"/>
  <c r="H10" i="242"/>
  <c r="H11" i="242"/>
  <c r="H12" i="242"/>
  <c r="H13" i="242"/>
  <c r="H14" i="242"/>
  <c r="H15" i="242"/>
  <c r="H16" i="242"/>
  <c r="H17" i="242"/>
  <c r="H18" i="242"/>
  <c r="H19" i="242"/>
  <c r="H20" i="242"/>
  <c r="H21" i="242"/>
  <c r="H22" i="242"/>
  <c r="H23" i="242"/>
  <c r="H24" i="242"/>
  <c r="H25" i="242"/>
  <c r="H26" i="242"/>
  <c r="H27" i="242"/>
  <c r="H28" i="242"/>
  <c r="H29" i="242"/>
  <c r="H30" i="242"/>
  <c r="H31" i="242"/>
  <c r="H32" i="242"/>
  <c r="H33" i="242"/>
  <c r="H34" i="242"/>
  <c r="H35" i="242"/>
  <c r="H36" i="242"/>
  <c r="H37" i="242"/>
  <c r="H38" i="242"/>
  <c r="H39" i="242"/>
  <c r="H40" i="242"/>
  <c r="H41" i="242"/>
  <c r="H42" i="242"/>
  <c r="H43" i="242"/>
  <c r="H44" i="242"/>
  <c r="H45" i="242"/>
  <c r="H46" i="242"/>
  <c r="H47" i="242"/>
  <c r="H48" i="242"/>
  <c r="H49" i="242"/>
  <c r="H50" i="242"/>
  <c r="H51" i="242"/>
  <c r="H52" i="242"/>
  <c r="H53" i="242"/>
  <c r="H54" i="242"/>
  <c r="H9" i="242"/>
  <c r="H4" i="242"/>
  <c r="H75" i="179"/>
  <c r="H10" i="179"/>
  <c r="H11" i="179"/>
  <c r="H12" i="179"/>
  <c r="H13" i="179"/>
  <c r="H14" i="179"/>
  <c r="H15" i="179"/>
  <c r="H16" i="179"/>
  <c r="H17" i="179"/>
  <c r="H18" i="179"/>
  <c r="H19" i="179"/>
  <c r="H20" i="179"/>
  <c r="H21" i="179"/>
  <c r="H22" i="179"/>
  <c r="H23" i="179"/>
  <c r="H24" i="179"/>
  <c r="H25" i="179"/>
  <c r="H26" i="179"/>
  <c r="H27" i="179"/>
  <c r="H28" i="179"/>
  <c r="H29" i="179"/>
  <c r="H30" i="179"/>
  <c r="H31" i="179"/>
  <c r="H32" i="179"/>
  <c r="H33" i="179"/>
  <c r="H34" i="179"/>
  <c r="H35" i="179"/>
  <c r="H36" i="179"/>
  <c r="H37" i="179"/>
  <c r="H38" i="179"/>
  <c r="H39" i="179"/>
  <c r="H40" i="179"/>
  <c r="H41" i="179"/>
  <c r="H42" i="179"/>
  <c r="H43" i="179"/>
  <c r="H44" i="179"/>
  <c r="H45" i="179"/>
  <c r="H46" i="179"/>
  <c r="H47" i="179"/>
  <c r="H48" i="179"/>
  <c r="H49" i="179"/>
  <c r="H50" i="179"/>
  <c r="H51" i="179"/>
  <c r="H52" i="179"/>
  <c r="H53" i="179"/>
  <c r="H54" i="179"/>
  <c r="H55" i="179"/>
  <c r="H56" i="179"/>
  <c r="H57" i="179"/>
  <c r="H58" i="179"/>
  <c r="H59" i="179"/>
  <c r="H60" i="179"/>
  <c r="H61" i="179"/>
  <c r="H62" i="179"/>
  <c r="H63" i="179"/>
  <c r="H64" i="179"/>
  <c r="H65" i="179"/>
  <c r="H66" i="179"/>
  <c r="H67" i="179"/>
  <c r="H68" i="179"/>
  <c r="H69" i="179"/>
  <c r="H70" i="179"/>
  <c r="H71" i="179"/>
  <c r="H72" i="179"/>
  <c r="H73" i="179"/>
  <c r="H74" i="179"/>
  <c r="B75" i="179"/>
  <c r="H79" i="177"/>
  <c r="H10" i="177"/>
  <c r="H11" i="177"/>
  <c r="H12" i="177"/>
  <c r="H13" i="177"/>
  <c r="H14" i="177"/>
  <c r="H15" i="177"/>
  <c r="H16" i="177"/>
  <c r="H17" i="177"/>
  <c r="H18" i="177"/>
  <c r="H19" i="177"/>
  <c r="H20" i="177"/>
  <c r="H21" i="177"/>
  <c r="H22" i="177"/>
  <c r="H23" i="177"/>
  <c r="H24" i="177"/>
  <c r="H25" i="177"/>
  <c r="H26" i="177"/>
  <c r="H27" i="177"/>
  <c r="H28" i="177"/>
  <c r="H29" i="177"/>
  <c r="H30" i="177"/>
  <c r="H31" i="177"/>
  <c r="H32" i="177"/>
  <c r="H33" i="177"/>
  <c r="H34" i="177"/>
  <c r="H35" i="177"/>
  <c r="H36" i="177"/>
  <c r="H37" i="177"/>
  <c r="H38" i="177"/>
  <c r="H39" i="177"/>
  <c r="H40" i="177"/>
  <c r="H41" i="177"/>
  <c r="H42" i="177"/>
  <c r="H43" i="177"/>
  <c r="H44" i="177"/>
  <c r="H45" i="177"/>
  <c r="H46" i="177"/>
  <c r="H47" i="177"/>
  <c r="H48" i="177"/>
  <c r="H49" i="177"/>
  <c r="H50" i="177"/>
  <c r="H51" i="177"/>
  <c r="H52" i="177"/>
  <c r="H53" i="177"/>
  <c r="H54" i="177"/>
  <c r="H55" i="177"/>
  <c r="H56" i="177"/>
  <c r="H57" i="177"/>
  <c r="H58" i="177"/>
  <c r="H59" i="177"/>
  <c r="H60" i="177"/>
  <c r="H61" i="177"/>
  <c r="H62" i="177"/>
  <c r="H63" i="177"/>
  <c r="H64" i="177"/>
  <c r="H65" i="177"/>
  <c r="H66" i="177"/>
  <c r="H67" i="177"/>
  <c r="H68" i="177"/>
  <c r="H69" i="177"/>
  <c r="H70" i="177"/>
  <c r="H71" i="177"/>
  <c r="H72" i="177"/>
  <c r="H73" i="177"/>
  <c r="H74" i="177"/>
  <c r="H75" i="177"/>
  <c r="H76" i="177"/>
  <c r="H77" i="177"/>
  <c r="H78" i="177"/>
  <c r="B79" i="177"/>
  <c r="H77" i="176"/>
  <c r="H10" i="176"/>
  <c r="H11" i="176"/>
  <c r="H12" i="176"/>
  <c r="H13" i="176"/>
  <c r="H14" i="176"/>
  <c r="H15" i="176"/>
  <c r="H16" i="176"/>
  <c r="H17" i="176"/>
  <c r="H18" i="176"/>
  <c r="H19" i="176"/>
  <c r="H20" i="176"/>
  <c r="H21" i="176"/>
  <c r="H22" i="176"/>
  <c r="H23" i="176"/>
  <c r="H24" i="176"/>
  <c r="H25" i="176"/>
  <c r="H26" i="176"/>
  <c r="H27" i="176"/>
  <c r="H28" i="176"/>
  <c r="H29" i="176"/>
  <c r="H30" i="176"/>
  <c r="H31" i="176"/>
  <c r="H32" i="176"/>
  <c r="H33" i="176"/>
  <c r="H34" i="176"/>
  <c r="H35" i="176"/>
  <c r="H36" i="176"/>
  <c r="H37" i="176"/>
  <c r="H38" i="176"/>
  <c r="H39" i="176"/>
  <c r="H40" i="176"/>
  <c r="H41" i="176"/>
  <c r="H42" i="176"/>
  <c r="H43" i="176"/>
  <c r="H44" i="176"/>
  <c r="H45" i="176"/>
  <c r="H46" i="176"/>
  <c r="H47" i="176"/>
  <c r="H48" i="176"/>
  <c r="H49" i="176"/>
  <c r="H50" i="176"/>
  <c r="H51" i="176"/>
  <c r="H52" i="176"/>
  <c r="H53" i="176"/>
  <c r="H54" i="176"/>
  <c r="H55" i="176"/>
  <c r="H56" i="176"/>
  <c r="H57" i="176"/>
  <c r="H58" i="176"/>
  <c r="H59" i="176"/>
  <c r="H60" i="176"/>
  <c r="H61" i="176"/>
  <c r="H62" i="176"/>
  <c r="H63" i="176"/>
  <c r="H64" i="176"/>
  <c r="H65" i="176"/>
  <c r="H66" i="176"/>
  <c r="H67" i="176"/>
  <c r="H68" i="176"/>
  <c r="H69" i="176"/>
  <c r="H70" i="176"/>
  <c r="H71" i="176"/>
  <c r="H72" i="176"/>
  <c r="H73" i="176"/>
  <c r="H74" i="176"/>
  <c r="H75" i="176"/>
  <c r="H76" i="176"/>
  <c r="B77" i="176"/>
  <c r="H73" i="174"/>
  <c r="H42" i="175"/>
  <c r="H43" i="175"/>
  <c r="H44" i="175"/>
  <c r="H45" i="175"/>
  <c r="H46" i="175"/>
  <c r="H47" i="175"/>
  <c r="H48" i="175"/>
  <c r="H49" i="175"/>
  <c r="H50" i="175"/>
  <c r="H51" i="175"/>
  <c r="H52" i="175"/>
  <c r="H53" i="175"/>
  <c r="H54" i="175"/>
  <c r="H55" i="175"/>
  <c r="H56" i="175"/>
  <c r="H57" i="175"/>
  <c r="H58" i="175"/>
  <c r="H59" i="175"/>
  <c r="H60" i="175"/>
  <c r="H61" i="175"/>
  <c r="H62" i="175"/>
  <c r="H63" i="175"/>
  <c r="H64" i="175"/>
  <c r="H65" i="175"/>
  <c r="H66" i="175"/>
  <c r="H67" i="175"/>
  <c r="H68" i="175"/>
  <c r="H69" i="175"/>
  <c r="H70" i="175"/>
  <c r="H71" i="175"/>
  <c r="H72" i="175"/>
  <c r="H73" i="175"/>
  <c r="B74" i="175"/>
  <c r="B73" i="174"/>
  <c r="H73" i="173"/>
  <c r="H10" i="173"/>
  <c r="H11" i="173"/>
  <c r="H12" i="173"/>
  <c r="H13" i="173"/>
  <c r="H14" i="173"/>
  <c r="H15" i="173"/>
  <c r="H16" i="173"/>
  <c r="H17" i="173"/>
  <c r="H18" i="173"/>
  <c r="H19" i="173"/>
  <c r="H20" i="173"/>
  <c r="H21" i="173"/>
  <c r="H22" i="173"/>
  <c r="H23" i="173"/>
  <c r="H24" i="173"/>
  <c r="H25" i="173"/>
  <c r="H26" i="173"/>
  <c r="H27" i="173"/>
  <c r="H28" i="173"/>
  <c r="H29" i="173"/>
  <c r="H30" i="173"/>
  <c r="H31" i="173"/>
  <c r="H32" i="173"/>
  <c r="H33" i="173"/>
  <c r="H34" i="173"/>
  <c r="H35" i="173"/>
  <c r="H36" i="173"/>
  <c r="H37" i="173"/>
  <c r="H38" i="173"/>
  <c r="H39" i="173"/>
  <c r="H40" i="173"/>
  <c r="H41" i="173"/>
  <c r="H42" i="173"/>
  <c r="H43" i="173"/>
  <c r="H44" i="173"/>
  <c r="H45" i="173"/>
  <c r="H46" i="173"/>
  <c r="H47" i="173"/>
  <c r="H48" i="173"/>
  <c r="H49" i="173"/>
  <c r="H50" i="173"/>
  <c r="H51" i="173"/>
  <c r="H52" i="173"/>
  <c r="H53" i="173"/>
  <c r="H54" i="173"/>
  <c r="H55" i="173"/>
  <c r="H56" i="173"/>
  <c r="H57" i="173"/>
  <c r="H58" i="173"/>
  <c r="H59" i="173"/>
  <c r="H60" i="173"/>
  <c r="H61" i="173"/>
  <c r="H62" i="173"/>
  <c r="H63" i="173"/>
  <c r="H64" i="173"/>
  <c r="H65" i="173"/>
  <c r="H66" i="173"/>
  <c r="H67" i="173"/>
  <c r="H68" i="173"/>
  <c r="H69" i="173"/>
  <c r="H70" i="173"/>
  <c r="H71" i="173"/>
  <c r="H72" i="173"/>
  <c r="B73" i="173"/>
  <c r="H10" i="172"/>
  <c r="H11" i="172"/>
  <c r="H12" i="172"/>
  <c r="H13" i="172"/>
  <c r="H14" i="172"/>
  <c r="H15" i="172"/>
  <c r="H16" i="172"/>
  <c r="H17" i="172"/>
  <c r="H18" i="172"/>
  <c r="H19" i="172"/>
  <c r="H20" i="172"/>
  <c r="H21" i="172"/>
  <c r="H22" i="172"/>
  <c r="H23" i="172"/>
  <c r="H24" i="172"/>
  <c r="H25" i="172"/>
  <c r="H26" i="172"/>
  <c r="H27" i="172"/>
  <c r="H28" i="172"/>
  <c r="H29" i="172"/>
  <c r="H30" i="172"/>
  <c r="H31" i="172"/>
  <c r="H32" i="172"/>
  <c r="H33" i="172"/>
  <c r="H34" i="172"/>
  <c r="H35" i="172"/>
  <c r="H36" i="172"/>
  <c r="H37" i="172"/>
  <c r="H38" i="172"/>
  <c r="H39" i="172"/>
  <c r="H40" i="172"/>
  <c r="H41" i="172"/>
  <c r="H42" i="172"/>
  <c r="H43" i="172"/>
  <c r="H44" i="172"/>
  <c r="H45" i="172"/>
  <c r="H46" i="172"/>
  <c r="H47" i="172"/>
  <c r="H48" i="172"/>
  <c r="H49" i="172"/>
  <c r="H50" i="172"/>
  <c r="H51" i="172"/>
  <c r="H52" i="172"/>
  <c r="H53" i="172"/>
  <c r="H54" i="172"/>
  <c r="H55" i="172"/>
  <c r="H56" i="172"/>
  <c r="H57" i="172"/>
  <c r="H58" i="172"/>
  <c r="H59" i="172"/>
  <c r="H60" i="172"/>
  <c r="H61" i="172"/>
  <c r="H62" i="172"/>
  <c r="H63" i="172"/>
  <c r="H64" i="172"/>
  <c r="H65" i="172"/>
  <c r="H67" i="172"/>
  <c r="H68" i="172"/>
  <c r="H69" i="172"/>
  <c r="H70" i="172"/>
  <c r="H71" i="172"/>
  <c r="H72" i="172"/>
  <c r="B73" i="172"/>
  <c r="H10" i="171"/>
  <c r="H11" i="171"/>
  <c r="H12" i="171"/>
  <c r="H13" i="171"/>
  <c r="H14" i="171"/>
  <c r="H15" i="171"/>
  <c r="H16" i="171"/>
  <c r="H17" i="171"/>
  <c r="H18" i="171"/>
  <c r="H19" i="171"/>
  <c r="H20" i="171"/>
  <c r="H21" i="171"/>
  <c r="H22" i="171"/>
  <c r="H23" i="171"/>
  <c r="H24" i="171"/>
  <c r="H25" i="171"/>
  <c r="H26" i="171"/>
  <c r="H27" i="171"/>
  <c r="H28" i="171"/>
  <c r="H29" i="171"/>
  <c r="H30" i="171"/>
  <c r="H31" i="171"/>
  <c r="H32" i="171"/>
  <c r="H33" i="171"/>
  <c r="H34" i="171"/>
  <c r="H35" i="171"/>
  <c r="H36" i="171"/>
  <c r="H37" i="171"/>
  <c r="H38" i="171"/>
  <c r="H39" i="171"/>
  <c r="H40" i="171"/>
  <c r="H41" i="171"/>
  <c r="H42" i="171"/>
  <c r="H43" i="171"/>
  <c r="H44" i="171"/>
  <c r="H45" i="171"/>
  <c r="H46" i="171"/>
  <c r="H47" i="171"/>
  <c r="H48" i="171"/>
  <c r="H49" i="171"/>
  <c r="H50" i="171"/>
  <c r="H51" i="171"/>
  <c r="H52" i="171"/>
  <c r="H53" i="171"/>
  <c r="H54" i="171"/>
  <c r="H55" i="171"/>
  <c r="H56" i="171"/>
  <c r="H57" i="171"/>
  <c r="H58" i="171"/>
  <c r="H59" i="171"/>
  <c r="H60" i="171"/>
  <c r="H61" i="171"/>
  <c r="H62" i="171"/>
  <c r="B63" i="171"/>
  <c r="H78" i="259"/>
  <c r="B78" i="259"/>
  <c r="H77" i="259"/>
  <c r="H76" i="259"/>
  <c r="H75" i="259"/>
  <c r="H74" i="259"/>
  <c r="H73" i="259"/>
  <c r="H71" i="259"/>
  <c r="H70" i="259"/>
  <c r="H69" i="259"/>
  <c r="H68" i="259"/>
  <c r="H65" i="259"/>
  <c r="H64" i="259"/>
  <c r="H63" i="259"/>
  <c r="H62" i="259"/>
  <c r="H61" i="259"/>
  <c r="H12" i="259"/>
  <c r="H11" i="259"/>
  <c r="H10" i="259"/>
  <c r="H9" i="259"/>
  <c r="B5" i="259"/>
  <c r="H4" i="259"/>
  <c r="B2" i="259"/>
  <c r="F1" i="259"/>
  <c r="B1" i="259"/>
  <c r="B79" i="258"/>
  <c r="H78" i="258"/>
  <c r="H77" i="258"/>
  <c r="H76" i="258"/>
  <c r="H75" i="258"/>
  <c r="H74" i="258"/>
  <c r="H73" i="258"/>
  <c r="H71" i="258"/>
  <c r="H70" i="258"/>
  <c r="H69" i="258"/>
  <c r="H68" i="258"/>
  <c r="H65" i="258"/>
  <c r="H64" i="258"/>
  <c r="H63" i="258"/>
  <c r="H62" i="258"/>
  <c r="H61" i="258"/>
  <c r="H12" i="258"/>
  <c r="H11" i="258"/>
  <c r="H10" i="258"/>
  <c r="H9" i="258"/>
  <c r="B5" i="258"/>
  <c r="H4" i="258"/>
  <c r="B2" i="258"/>
  <c r="F1" i="258"/>
  <c r="B1" i="258"/>
  <c r="B77" i="232"/>
  <c r="H4" i="232"/>
  <c r="H61" i="232"/>
  <c r="H62" i="232"/>
  <c r="H63" i="232"/>
  <c r="H64" i="232"/>
  <c r="H65" i="232"/>
  <c r="H66" i="232"/>
  <c r="H67" i="232"/>
  <c r="H68" i="232"/>
  <c r="H69" i="232"/>
  <c r="H70" i="232"/>
  <c r="H71" i="232"/>
  <c r="H72" i="232"/>
  <c r="H73" i="232"/>
  <c r="H74" i="232"/>
  <c r="H75" i="232"/>
  <c r="H76" i="232"/>
  <c r="H9" i="232"/>
  <c r="H10" i="232"/>
  <c r="H11" i="232"/>
  <c r="H137" i="214"/>
  <c r="B137" i="214"/>
  <c r="B73" i="214"/>
  <c r="B70" i="214"/>
  <c r="F69" i="214"/>
  <c r="B69" i="214"/>
  <c r="B68" i="214"/>
  <c r="H113" i="214"/>
  <c r="H10" i="214"/>
  <c r="H11" i="214"/>
  <c r="H12" i="214"/>
  <c r="H13" i="214"/>
  <c r="H14" i="214"/>
  <c r="H15" i="214"/>
  <c r="H16" i="214"/>
  <c r="H17" i="214"/>
  <c r="H18" i="214"/>
  <c r="H19" i="214"/>
  <c r="H20" i="214"/>
  <c r="H21" i="214"/>
  <c r="H22" i="214"/>
  <c r="H23" i="214"/>
  <c r="H24" i="214"/>
  <c r="H25" i="214"/>
  <c r="H26" i="214"/>
  <c r="H27" i="214"/>
  <c r="H28" i="214"/>
  <c r="H29" i="214"/>
  <c r="H30" i="214"/>
  <c r="H31" i="214"/>
  <c r="H32" i="214"/>
  <c r="H33" i="214"/>
  <c r="H34" i="214"/>
  <c r="H35" i="214"/>
  <c r="H36" i="214"/>
  <c r="H37" i="214"/>
  <c r="H38" i="214"/>
  <c r="H39" i="214"/>
  <c r="H40" i="214"/>
  <c r="H41" i="214"/>
  <c r="H42" i="214"/>
  <c r="H43" i="214"/>
  <c r="H44" i="214"/>
  <c r="H45" i="214"/>
  <c r="H46" i="214"/>
  <c r="H47" i="214"/>
  <c r="H48" i="214"/>
  <c r="H49" i="214"/>
  <c r="H50" i="214"/>
  <c r="H51" i="214"/>
  <c r="H52" i="214"/>
  <c r="H53" i="214"/>
  <c r="H54" i="214"/>
  <c r="H55" i="214"/>
  <c r="H56" i="214"/>
  <c r="H57" i="214"/>
  <c r="H58" i="214"/>
  <c r="H59" i="214"/>
  <c r="H60" i="214"/>
  <c r="H61" i="214"/>
  <c r="H62" i="214"/>
  <c r="H67" i="214"/>
  <c r="H79" i="214"/>
  <c r="H80" i="214"/>
  <c r="H81" i="214"/>
  <c r="H82" i="214"/>
  <c r="H83" i="214"/>
  <c r="H84" i="214"/>
  <c r="H85" i="214"/>
  <c r="H86" i="214"/>
  <c r="H87" i="214"/>
  <c r="H88" i="214"/>
  <c r="H89" i="214"/>
  <c r="H90" i="214"/>
  <c r="H91" i="214"/>
  <c r="H92" i="214"/>
  <c r="H93" i="214"/>
  <c r="H94" i="214"/>
  <c r="H95" i="214"/>
  <c r="H96" i="214"/>
  <c r="H97" i="214"/>
  <c r="H98" i="214"/>
  <c r="H99" i="214"/>
  <c r="H100" i="214"/>
  <c r="H101" i="214"/>
  <c r="H102" i="214"/>
  <c r="H103" i="214"/>
  <c r="H104" i="214"/>
  <c r="H105" i="214"/>
  <c r="H106" i="214"/>
  <c r="H107" i="214"/>
  <c r="H108" i="214"/>
  <c r="H109" i="214"/>
  <c r="H110" i="214"/>
  <c r="H111" i="214"/>
  <c r="H112" i="214"/>
  <c r="B54" i="235"/>
  <c r="H9" i="235"/>
  <c r="H74" i="229"/>
  <c r="H73" i="229"/>
  <c r="H10" i="229"/>
  <c r="H11" i="229"/>
  <c r="H12" i="229"/>
  <c r="H13" i="229"/>
  <c r="H14" i="229"/>
  <c r="H15" i="229"/>
  <c r="H16" i="229"/>
  <c r="H17" i="229"/>
  <c r="H18" i="229"/>
  <c r="H19" i="229"/>
  <c r="H20" i="229"/>
  <c r="H21" i="229"/>
  <c r="H22" i="229"/>
  <c r="H23" i="229"/>
  <c r="H24" i="229"/>
  <c r="H25" i="229"/>
  <c r="H26" i="229"/>
  <c r="H27" i="229"/>
  <c r="H28" i="229"/>
  <c r="H29" i="229"/>
  <c r="H30" i="229"/>
  <c r="H31" i="229"/>
  <c r="H32" i="229"/>
  <c r="H33" i="229"/>
  <c r="H34" i="229"/>
  <c r="H35" i="229"/>
  <c r="H36" i="229"/>
  <c r="H37" i="229"/>
  <c r="H38" i="229"/>
  <c r="H39" i="229"/>
  <c r="H40" i="229"/>
  <c r="H41" i="229"/>
  <c r="H42" i="229"/>
  <c r="H43" i="229"/>
  <c r="H44" i="229"/>
  <c r="H45" i="229"/>
  <c r="H46" i="229"/>
  <c r="H47" i="229"/>
  <c r="H48" i="229"/>
  <c r="H49" i="229"/>
  <c r="H50" i="229"/>
  <c r="H51" i="229"/>
  <c r="H52" i="229"/>
  <c r="H53" i="229"/>
  <c r="H54" i="229"/>
  <c r="H55" i="229"/>
  <c r="H56" i="229"/>
  <c r="H57" i="229"/>
  <c r="H58" i="229"/>
  <c r="H59" i="229"/>
  <c r="H60" i="229"/>
  <c r="H61" i="229"/>
  <c r="H62" i="229"/>
  <c r="H63" i="229"/>
  <c r="H64" i="229"/>
  <c r="H65" i="229"/>
  <c r="H66" i="229"/>
  <c r="H67" i="229"/>
  <c r="H68" i="229"/>
  <c r="H69" i="229"/>
  <c r="H70" i="229"/>
  <c r="H71" i="229"/>
  <c r="H72" i="229"/>
  <c r="B74" i="229"/>
  <c r="H4" i="229"/>
  <c r="H9" i="229"/>
  <c r="B76" i="215"/>
  <c r="B281" i="213"/>
  <c r="B217" i="213"/>
  <c r="B214" i="213"/>
  <c r="F213" i="213"/>
  <c r="B213" i="213"/>
  <c r="B212" i="213"/>
  <c r="B79" i="206"/>
  <c r="H62" i="181"/>
  <c r="H10" i="181"/>
  <c r="H11" i="181"/>
  <c r="H12" i="181"/>
  <c r="H13" i="181"/>
  <c r="H14" i="181"/>
  <c r="H15" i="181"/>
  <c r="H16" i="181"/>
  <c r="H17" i="181"/>
  <c r="H18" i="181"/>
  <c r="H19" i="181"/>
  <c r="H20" i="181"/>
  <c r="H21" i="181"/>
  <c r="H22" i="181"/>
  <c r="H23" i="181"/>
  <c r="H24" i="181"/>
  <c r="H25" i="181"/>
  <c r="H26" i="181"/>
  <c r="H27" i="181"/>
  <c r="H28" i="181"/>
  <c r="H29" i="181"/>
  <c r="H30" i="181"/>
  <c r="H31" i="181"/>
  <c r="H32" i="181"/>
  <c r="H33" i="181"/>
  <c r="H34" i="181"/>
  <c r="H35" i="181"/>
  <c r="H36" i="181"/>
  <c r="H37" i="181"/>
  <c r="H38" i="181"/>
  <c r="H39" i="181"/>
  <c r="H40" i="181"/>
  <c r="H41" i="181"/>
  <c r="H42" i="181"/>
  <c r="H43" i="181"/>
  <c r="H44" i="181"/>
  <c r="H45" i="181"/>
  <c r="H46" i="181"/>
  <c r="H47" i="181"/>
  <c r="H48" i="181"/>
  <c r="H49" i="181"/>
  <c r="H50" i="181"/>
  <c r="H51" i="181"/>
  <c r="H52" i="181"/>
  <c r="H53" i="181"/>
  <c r="H54" i="181"/>
  <c r="H55" i="181"/>
  <c r="H56" i="181"/>
  <c r="H57" i="181"/>
  <c r="H58" i="181"/>
  <c r="H59" i="181"/>
  <c r="H60" i="181"/>
  <c r="H61" i="181"/>
  <c r="B62" i="181"/>
  <c r="H71" i="182"/>
  <c r="B71" i="182"/>
  <c r="H10" i="182"/>
  <c r="H11" i="182"/>
  <c r="H12" i="182"/>
  <c r="H13" i="182"/>
  <c r="H14" i="182"/>
  <c r="H15" i="182"/>
  <c r="H16" i="182"/>
  <c r="H17" i="182"/>
  <c r="H18" i="182"/>
  <c r="H19" i="182"/>
  <c r="H20" i="182"/>
  <c r="H21" i="182"/>
  <c r="H22" i="182"/>
  <c r="H23" i="182"/>
  <c r="H24" i="182"/>
  <c r="H25" i="182"/>
  <c r="H26" i="182"/>
  <c r="H27" i="182"/>
  <c r="H28" i="182"/>
  <c r="H29" i="182"/>
  <c r="H30" i="182"/>
  <c r="H31" i="182"/>
  <c r="H32" i="182"/>
  <c r="H33" i="182"/>
  <c r="H34" i="182"/>
  <c r="H35" i="182"/>
  <c r="H36" i="182"/>
  <c r="H37" i="182"/>
  <c r="H38" i="182"/>
  <c r="H39" i="182"/>
  <c r="H40" i="182"/>
  <c r="H41" i="182"/>
  <c r="H42" i="182"/>
  <c r="H43" i="182"/>
  <c r="H44" i="182"/>
  <c r="H45" i="182"/>
  <c r="H46" i="182"/>
  <c r="H47" i="182"/>
  <c r="H48" i="182"/>
  <c r="H49" i="182"/>
  <c r="H50" i="182"/>
  <c r="H51" i="182"/>
  <c r="H52" i="182"/>
  <c r="H53" i="182"/>
  <c r="H54" i="182"/>
  <c r="H55" i="182"/>
  <c r="H56" i="182"/>
  <c r="H57" i="182"/>
  <c r="H58" i="182"/>
  <c r="H59" i="182"/>
  <c r="H60" i="182"/>
  <c r="H61" i="182"/>
  <c r="H62" i="182"/>
  <c r="H63" i="182"/>
  <c r="H64" i="182"/>
  <c r="H65" i="182"/>
  <c r="H66" i="182"/>
  <c r="H67" i="182"/>
  <c r="H68" i="182"/>
  <c r="H69" i="182"/>
  <c r="H70" i="182"/>
  <c r="H71" i="183"/>
  <c r="B71" i="183"/>
  <c r="H10" i="183"/>
  <c r="H11" i="183"/>
  <c r="H12" i="183"/>
  <c r="H13" i="183"/>
  <c r="H14" i="183"/>
  <c r="H15" i="183"/>
  <c r="H16" i="183"/>
  <c r="H17" i="183"/>
  <c r="H18" i="183"/>
  <c r="H19" i="183"/>
  <c r="H20" i="183"/>
  <c r="H21" i="183"/>
  <c r="H22" i="183"/>
  <c r="H23" i="183"/>
  <c r="H24" i="183"/>
  <c r="H25" i="183"/>
  <c r="H26" i="183"/>
  <c r="H27" i="183"/>
  <c r="H28" i="183"/>
  <c r="H29" i="183"/>
  <c r="H30" i="183"/>
  <c r="H31" i="183"/>
  <c r="H32" i="183"/>
  <c r="H33" i="183"/>
  <c r="H34" i="183"/>
  <c r="H35" i="183"/>
  <c r="H36" i="183"/>
  <c r="H37" i="183"/>
  <c r="H38" i="183"/>
  <c r="H39" i="183"/>
  <c r="H40" i="183"/>
  <c r="H41" i="183"/>
  <c r="H42" i="183"/>
  <c r="H43" i="183"/>
  <c r="H44" i="183"/>
  <c r="H45" i="183"/>
  <c r="H46" i="183"/>
  <c r="H47" i="183"/>
  <c r="H48" i="183"/>
  <c r="H49" i="183"/>
  <c r="H50" i="183"/>
  <c r="H51" i="183"/>
  <c r="H52" i="183"/>
  <c r="H53" i="183"/>
  <c r="H54" i="183"/>
  <c r="H55" i="183"/>
  <c r="H56" i="183"/>
  <c r="H57" i="183"/>
  <c r="H58" i="183"/>
  <c r="H59" i="183"/>
  <c r="H60" i="183"/>
  <c r="H61" i="183"/>
  <c r="H62" i="183"/>
  <c r="H63" i="183"/>
  <c r="H64" i="183"/>
  <c r="H65" i="183"/>
  <c r="H66" i="183"/>
  <c r="H67" i="183"/>
  <c r="H68" i="183"/>
  <c r="H69" i="183"/>
  <c r="H70" i="183"/>
  <c r="H74" i="184"/>
  <c r="B74" i="184"/>
  <c r="H10" i="184"/>
  <c r="H11" i="184"/>
  <c r="H12" i="184"/>
  <c r="H13" i="184"/>
  <c r="H14" i="184"/>
  <c r="H15" i="184"/>
  <c r="H16" i="184"/>
  <c r="H17" i="184"/>
  <c r="H18" i="184"/>
  <c r="H19" i="184"/>
  <c r="H20" i="184"/>
  <c r="H21" i="184"/>
  <c r="H22" i="184"/>
  <c r="H23" i="184"/>
  <c r="H24" i="184"/>
  <c r="H25" i="184"/>
  <c r="H26" i="184"/>
  <c r="H27" i="184"/>
  <c r="H28" i="184"/>
  <c r="H29" i="184"/>
  <c r="H30" i="184"/>
  <c r="H31" i="184"/>
  <c r="H32" i="184"/>
  <c r="H33" i="184"/>
  <c r="H34" i="184"/>
  <c r="H35" i="184"/>
  <c r="H36" i="184"/>
  <c r="H37" i="184"/>
  <c r="H38" i="184"/>
  <c r="H39" i="184"/>
  <c r="H40" i="184"/>
  <c r="H41" i="184"/>
  <c r="H42" i="184"/>
  <c r="H43" i="184"/>
  <c r="H44" i="184"/>
  <c r="H45" i="184"/>
  <c r="H46" i="184"/>
  <c r="H47" i="184"/>
  <c r="H48" i="184"/>
  <c r="H49" i="184"/>
  <c r="H50" i="184"/>
  <c r="H51" i="184"/>
  <c r="H52" i="184"/>
  <c r="H53" i="184"/>
  <c r="H54" i="184"/>
  <c r="H55" i="184"/>
  <c r="H56" i="184"/>
  <c r="H57" i="184"/>
  <c r="H58" i="184"/>
  <c r="H59" i="184"/>
  <c r="H60" i="184"/>
  <c r="H61" i="184"/>
  <c r="H62" i="184"/>
  <c r="H63" i="184"/>
  <c r="H64" i="184"/>
  <c r="H65" i="184"/>
  <c r="H66" i="184"/>
  <c r="H67" i="184"/>
  <c r="H68" i="184"/>
  <c r="H69" i="184"/>
  <c r="H70" i="184"/>
  <c r="H71" i="184"/>
  <c r="H72" i="184"/>
  <c r="H73" i="184"/>
  <c r="H149" i="189"/>
  <c r="H74" i="188"/>
  <c r="H75" i="187"/>
  <c r="H75" i="186"/>
  <c r="H71" i="185"/>
  <c r="B71" i="185"/>
  <c r="H10" i="185"/>
  <c r="H11" i="185"/>
  <c r="H12" i="185"/>
  <c r="H13" i="185"/>
  <c r="H14" i="185"/>
  <c r="H15" i="185"/>
  <c r="H16" i="185"/>
  <c r="H17" i="185"/>
  <c r="H18" i="185"/>
  <c r="H19" i="185"/>
  <c r="H20" i="185"/>
  <c r="H21" i="185"/>
  <c r="H22" i="185"/>
  <c r="H23" i="185"/>
  <c r="H24" i="185"/>
  <c r="H25" i="185"/>
  <c r="H26" i="185"/>
  <c r="H27" i="185"/>
  <c r="H28" i="185"/>
  <c r="H29" i="185"/>
  <c r="H30" i="185"/>
  <c r="H31" i="185"/>
  <c r="H32" i="185"/>
  <c r="H33" i="185"/>
  <c r="H34" i="185"/>
  <c r="H35" i="185"/>
  <c r="H36" i="185"/>
  <c r="H37" i="185"/>
  <c r="H38" i="185"/>
  <c r="H39" i="185"/>
  <c r="H40" i="185"/>
  <c r="H41" i="185"/>
  <c r="H42" i="185"/>
  <c r="H43" i="185"/>
  <c r="H44" i="185"/>
  <c r="H45" i="185"/>
  <c r="H46" i="185"/>
  <c r="H47" i="185"/>
  <c r="H48" i="185"/>
  <c r="H49" i="185"/>
  <c r="H50" i="185"/>
  <c r="H51" i="185"/>
  <c r="H52" i="185"/>
  <c r="H53" i="185"/>
  <c r="H54" i="185"/>
  <c r="H55" i="185"/>
  <c r="H56" i="185"/>
  <c r="H57" i="185"/>
  <c r="H58" i="185"/>
  <c r="H59" i="185"/>
  <c r="H60" i="185"/>
  <c r="H61" i="185"/>
  <c r="H62" i="185"/>
  <c r="H63" i="185"/>
  <c r="H64" i="185"/>
  <c r="H65" i="185"/>
  <c r="H66" i="185"/>
  <c r="H67" i="185"/>
  <c r="H68" i="185"/>
  <c r="H69" i="185"/>
  <c r="H70" i="185"/>
  <c r="B75" i="186"/>
  <c r="H10" i="186"/>
  <c r="H11" i="186"/>
  <c r="H12" i="186"/>
  <c r="H13" i="186"/>
  <c r="H14" i="186"/>
  <c r="H15" i="186"/>
  <c r="H16" i="186"/>
  <c r="H17" i="186"/>
  <c r="H18" i="186"/>
  <c r="H19" i="186"/>
  <c r="H20" i="186"/>
  <c r="H21" i="186"/>
  <c r="H22" i="186"/>
  <c r="H23" i="186"/>
  <c r="H24" i="186"/>
  <c r="H25" i="186"/>
  <c r="H26" i="186"/>
  <c r="H27" i="186"/>
  <c r="H28" i="186"/>
  <c r="H29" i="186"/>
  <c r="H30" i="186"/>
  <c r="H31" i="186"/>
  <c r="H32" i="186"/>
  <c r="H33" i="186"/>
  <c r="H34" i="186"/>
  <c r="H35" i="186"/>
  <c r="H36" i="186"/>
  <c r="H37" i="186"/>
  <c r="H38" i="186"/>
  <c r="H39" i="186"/>
  <c r="H40" i="186"/>
  <c r="H41" i="186"/>
  <c r="H42" i="186"/>
  <c r="H43" i="186"/>
  <c r="H44" i="186"/>
  <c r="H45" i="186"/>
  <c r="H46" i="186"/>
  <c r="H47" i="186"/>
  <c r="H48" i="186"/>
  <c r="H49" i="186"/>
  <c r="H50" i="186"/>
  <c r="H51" i="186"/>
  <c r="H52" i="186"/>
  <c r="H53" i="186"/>
  <c r="H54" i="186"/>
  <c r="H55" i="186"/>
  <c r="H56" i="186"/>
  <c r="H57" i="186"/>
  <c r="H58" i="186"/>
  <c r="H59" i="186"/>
  <c r="H60" i="186"/>
  <c r="H61" i="186"/>
  <c r="H62" i="186"/>
  <c r="H63" i="186"/>
  <c r="H64" i="186"/>
  <c r="H65" i="186"/>
  <c r="H66" i="186"/>
  <c r="H67" i="186"/>
  <c r="H69" i="186"/>
  <c r="H70" i="186"/>
  <c r="H71" i="186"/>
  <c r="H72" i="186"/>
  <c r="H73" i="186"/>
  <c r="H74" i="186"/>
  <c r="B75" i="187"/>
  <c r="H10" i="187"/>
  <c r="H11" i="187"/>
  <c r="H12" i="187"/>
  <c r="H13" i="187"/>
  <c r="H14" i="187"/>
  <c r="H15" i="187"/>
  <c r="H16" i="187"/>
  <c r="H17" i="187"/>
  <c r="H18" i="187"/>
  <c r="H19" i="187"/>
  <c r="H20" i="187"/>
  <c r="H21" i="187"/>
  <c r="H22" i="187"/>
  <c r="H23" i="187"/>
  <c r="H24" i="187"/>
  <c r="H25" i="187"/>
  <c r="H26" i="187"/>
  <c r="H27" i="187"/>
  <c r="H28" i="187"/>
  <c r="H29" i="187"/>
  <c r="H30" i="187"/>
  <c r="H31" i="187"/>
  <c r="H32" i="187"/>
  <c r="H33" i="187"/>
  <c r="H34" i="187"/>
  <c r="H35" i="187"/>
  <c r="H36" i="187"/>
  <c r="H37" i="187"/>
  <c r="H38" i="187"/>
  <c r="H39" i="187"/>
  <c r="H40" i="187"/>
  <c r="H41" i="187"/>
  <c r="H42" i="187"/>
  <c r="H43" i="187"/>
  <c r="H44" i="187"/>
  <c r="H45" i="187"/>
  <c r="H46" i="187"/>
  <c r="H47" i="187"/>
  <c r="H48" i="187"/>
  <c r="H49" i="187"/>
  <c r="H50" i="187"/>
  <c r="H51" i="187"/>
  <c r="H52" i="187"/>
  <c r="H53" i="187"/>
  <c r="H54" i="187"/>
  <c r="H55" i="187"/>
  <c r="H56" i="187"/>
  <c r="H57" i="187"/>
  <c r="H58" i="187"/>
  <c r="H59" i="187"/>
  <c r="H60" i="187"/>
  <c r="H61" i="187"/>
  <c r="H62" i="187"/>
  <c r="H63" i="187"/>
  <c r="H64" i="187"/>
  <c r="H65" i="187"/>
  <c r="H66" i="187"/>
  <c r="H67" i="187"/>
  <c r="H68" i="187"/>
  <c r="H69" i="187"/>
  <c r="H70" i="187"/>
  <c r="H71" i="187"/>
  <c r="H72" i="187"/>
  <c r="H73" i="187"/>
  <c r="H74" i="187"/>
  <c r="B74" i="188"/>
  <c r="H10" i="188"/>
  <c r="H11" i="188"/>
  <c r="H12" i="188"/>
  <c r="H14" i="188"/>
  <c r="H16" i="188"/>
  <c r="H18" i="188"/>
  <c r="H19" i="188"/>
  <c r="H20" i="188"/>
  <c r="H21" i="188"/>
  <c r="H22" i="188"/>
  <c r="H23" i="188"/>
  <c r="H24" i="188"/>
  <c r="H25" i="188"/>
  <c r="H26" i="188"/>
  <c r="H27" i="188"/>
  <c r="H28" i="188"/>
  <c r="H29" i="188"/>
  <c r="H30" i="188"/>
  <c r="H31" i="188"/>
  <c r="H32" i="188"/>
  <c r="H33" i="188"/>
  <c r="H34" i="188"/>
  <c r="H35" i="188"/>
  <c r="H36" i="188"/>
  <c r="H37" i="188"/>
  <c r="H38" i="188"/>
  <c r="H39" i="188"/>
  <c r="H40" i="188"/>
  <c r="H41" i="188"/>
  <c r="H42" i="188"/>
  <c r="H43" i="188"/>
  <c r="H44" i="188"/>
  <c r="H45" i="188"/>
  <c r="H46" i="188"/>
  <c r="H47" i="188"/>
  <c r="H48" i="188"/>
  <c r="H49" i="188"/>
  <c r="H50" i="188"/>
  <c r="H51" i="188"/>
  <c r="H52" i="188"/>
  <c r="H53" i="188"/>
  <c r="H54" i="188"/>
  <c r="H55" i="188"/>
  <c r="H56" i="188"/>
  <c r="H57" i="188"/>
  <c r="H58" i="188"/>
  <c r="H59" i="188"/>
  <c r="H60" i="188"/>
  <c r="H61" i="188"/>
  <c r="H62" i="188"/>
  <c r="H63" i="188"/>
  <c r="H64" i="188"/>
  <c r="H65" i="188"/>
  <c r="H66" i="188"/>
  <c r="H67" i="188"/>
  <c r="H68" i="188"/>
  <c r="H69" i="188"/>
  <c r="H70" i="188"/>
  <c r="H71" i="188"/>
  <c r="H72" i="188"/>
  <c r="H73" i="188"/>
  <c r="H83" i="189"/>
  <c r="H84" i="189"/>
  <c r="H85" i="189"/>
  <c r="H86" i="189"/>
  <c r="H87" i="189"/>
  <c r="H88" i="189"/>
  <c r="H89" i="189"/>
  <c r="H90" i="189"/>
  <c r="H91" i="189"/>
  <c r="H92" i="189"/>
  <c r="H93" i="189"/>
  <c r="H94" i="189"/>
  <c r="H95" i="189"/>
  <c r="H96" i="189"/>
  <c r="H97" i="189"/>
  <c r="H98" i="189"/>
  <c r="H99" i="189"/>
  <c r="H100" i="189"/>
  <c r="H101" i="189"/>
  <c r="H102" i="189"/>
  <c r="H103" i="189"/>
  <c r="H104" i="189"/>
  <c r="H105" i="189"/>
  <c r="H106" i="189"/>
  <c r="H107" i="189"/>
  <c r="H108" i="189"/>
  <c r="H109" i="189"/>
  <c r="H110" i="189"/>
  <c r="H111" i="189"/>
  <c r="H112" i="189"/>
  <c r="H113" i="189"/>
  <c r="H114" i="189"/>
  <c r="H115" i="189"/>
  <c r="H116" i="189"/>
  <c r="H117" i="189"/>
  <c r="H118" i="189"/>
  <c r="H119" i="189"/>
  <c r="H120" i="189"/>
  <c r="H121" i="189"/>
  <c r="H122" i="189"/>
  <c r="H123" i="189"/>
  <c r="H124" i="189"/>
  <c r="H125" i="189"/>
  <c r="H126" i="189"/>
  <c r="H127" i="189"/>
  <c r="H128" i="189"/>
  <c r="H129" i="189"/>
  <c r="H130" i="189"/>
  <c r="H131" i="189"/>
  <c r="H132" i="189"/>
  <c r="H133" i="189"/>
  <c r="H134" i="189"/>
  <c r="H135" i="189"/>
  <c r="H136" i="189"/>
  <c r="H137" i="189"/>
  <c r="H138" i="189"/>
  <c r="H139" i="189"/>
  <c r="H140" i="189"/>
  <c r="H141" i="189"/>
  <c r="H142" i="189"/>
  <c r="H143" i="189"/>
  <c r="H144" i="189"/>
  <c r="H145" i="189"/>
  <c r="H146" i="189"/>
  <c r="H147" i="189"/>
  <c r="H148" i="189"/>
  <c r="H82" i="189"/>
  <c r="H10" i="189"/>
  <c r="H11" i="189"/>
  <c r="H12" i="189"/>
  <c r="H13" i="189"/>
  <c r="H14" i="189"/>
  <c r="H15" i="189"/>
  <c r="H16" i="189"/>
  <c r="H17" i="189"/>
  <c r="H18" i="189"/>
  <c r="H19" i="189"/>
  <c r="H20" i="189"/>
  <c r="H21" i="189"/>
  <c r="H22" i="189"/>
  <c r="H23" i="189"/>
  <c r="H24" i="189"/>
  <c r="H25" i="189"/>
  <c r="H26" i="189"/>
  <c r="H27" i="189"/>
  <c r="H28" i="189"/>
  <c r="H29" i="189"/>
  <c r="H30" i="189"/>
  <c r="H31" i="189"/>
  <c r="H32" i="189"/>
  <c r="H33" i="189"/>
  <c r="H34" i="189"/>
  <c r="H35" i="189"/>
  <c r="H36" i="189"/>
  <c r="H37" i="189"/>
  <c r="H38" i="189"/>
  <c r="H39" i="189"/>
  <c r="H40" i="189"/>
  <c r="H41" i="189"/>
  <c r="H42" i="189"/>
  <c r="H43" i="189"/>
  <c r="H44" i="189"/>
  <c r="H45" i="189"/>
  <c r="H46" i="189"/>
  <c r="H47" i="189"/>
  <c r="H48" i="189"/>
  <c r="H49" i="189"/>
  <c r="H50" i="189"/>
  <c r="H51" i="189"/>
  <c r="H52" i="189"/>
  <c r="H53" i="189"/>
  <c r="H54" i="189"/>
  <c r="H55" i="189"/>
  <c r="H56" i="189"/>
  <c r="H57" i="189"/>
  <c r="H58" i="189"/>
  <c r="H59" i="189"/>
  <c r="H60" i="189"/>
  <c r="H61" i="189"/>
  <c r="H62" i="189"/>
  <c r="H63" i="189"/>
  <c r="H64" i="189"/>
  <c r="H65" i="189"/>
  <c r="H66" i="189"/>
  <c r="H67" i="189"/>
  <c r="H68" i="189"/>
  <c r="H69" i="189"/>
  <c r="H70" i="189"/>
  <c r="H71" i="189"/>
  <c r="H9" i="189"/>
  <c r="B149" i="189"/>
  <c r="B77" i="189"/>
  <c r="B74" i="189"/>
  <c r="F73" i="189"/>
  <c r="B73" i="189"/>
  <c r="B72" i="189"/>
  <c r="H77" i="191"/>
  <c r="H10" i="190"/>
  <c r="H11" i="190"/>
  <c r="H12" i="190"/>
  <c r="H13" i="190"/>
  <c r="H14" i="190"/>
  <c r="H15" i="190"/>
  <c r="H16" i="190"/>
  <c r="H17" i="190"/>
  <c r="H18" i="190"/>
  <c r="H19" i="190"/>
  <c r="H20" i="190"/>
  <c r="H21" i="190"/>
  <c r="H22" i="190"/>
  <c r="H23" i="190"/>
  <c r="H24" i="190"/>
  <c r="H25" i="190"/>
  <c r="H26" i="190"/>
  <c r="H27" i="190"/>
  <c r="H28" i="190"/>
  <c r="H29" i="190"/>
  <c r="H30" i="190"/>
  <c r="H31" i="190"/>
  <c r="H32" i="190"/>
  <c r="H33" i="190"/>
  <c r="H34" i="190"/>
  <c r="H35" i="190"/>
  <c r="H36" i="190"/>
  <c r="H37" i="190"/>
  <c r="H38" i="190"/>
  <c r="H39" i="190"/>
  <c r="H40" i="190"/>
  <c r="H41" i="190"/>
  <c r="H42" i="190"/>
  <c r="H43" i="190"/>
  <c r="H44" i="190"/>
  <c r="H45" i="190"/>
  <c r="H46" i="190"/>
  <c r="H47" i="190"/>
  <c r="H48" i="190"/>
  <c r="H49" i="190"/>
  <c r="H50" i="190"/>
  <c r="H51" i="190"/>
  <c r="H52" i="190"/>
  <c r="H53" i="190"/>
  <c r="H54" i="190"/>
  <c r="H55" i="190"/>
  <c r="H56" i="190"/>
  <c r="H57" i="190"/>
  <c r="H58" i="190"/>
  <c r="H59" i="190"/>
  <c r="H60" i="190"/>
  <c r="H61" i="190"/>
  <c r="H62" i="190"/>
  <c r="H63" i="190"/>
  <c r="H64" i="190"/>
  <c r="H65" i="190"/>
  <c r="H66" i="190"/>
  <c r="H67" i="190"/>
  <c r="H68" i="190"/>
  <c r="H69" i="190"/>
  <c r="H70" i="190"/>
  <c r="H71" i="190"/>
  <c r="H72" i="190"/>
  <c r="H73" i="190"/>
  <c r="H74" i="190"/>
  <c r="H75" i="190"/>
  <c r="B76" i="190"/>
  <c r="H18" i="192"/>
  <c r="H10" i="192"/>
  <c r="H11" i="192"/>
  <c r="H9" i="192"/>
  <c r="B19" i="192"/>
  <c r="B77" i="191"/>
  <c r="H58" i="242" l="1"/>
  <c r="H22" i="281"/>
  <c r="H75" i="195"/>
  <c r="H65" i="260"/>
  <c r="G9" i="261" s="1"/>
  <c r="G64" i="261" s="1"/>
  <c r="G10" i="264" s="1"/>
  <c r="H71" i="170"/>
  <c r="H80" i="170" s="1"/>
  <c r="H133" i="170" s="1"/>
  <c r="H145" i="218"/>
  <c r="H65" i="216"/>
  <c r="H74" i="216" s="1"/>
  <c r="H127" i="216" s="1"/>
  <c r="H136" i="216" s="1"/>
  <c r="H74" i="221"/>
  <c r="H83" i="221" s="1"/>
  <c r="H76" i="203"/>
  <c r="H79" i="202"/>
  <c r="H78" i="197"/>
  <c r="H71" i="227"/>
  <c r="H78" i="225"/>
  <c r="H72" i="222"/>
  <c r="H79" i="258"/>
  <c r="H72" i="189"/>
  <c r="H81" i="189" s="1"/>
  <c r="H76" i="190"/>
  <c r="B66" i="167"/>
  <c r="H10" i="167" l="1"/>
  <c r="H11" i="167"/>
  <c r="H12" i="167"/>
  <c r="H13" i="167"/>
  <c r="H14" i="167"/>
  <c r="H41" i="167"/>
  <c r="H42" i="167"/>
  <c r="H43" i="167"/>
  <c r="H44" i="167"/>
  <c r="H45" i="167"/>
  <c r="H46" i="167"/>
  <c r="H47" i="167"/>
  <c r="H48" i="167"/>
  <c r="H49" i="167"/>
  <c r="H50" i="167"/>
  <c r="H51" i="167"/>
  <c r="H52" i="167"/>
  <c r="H53" i="167"/>
  <c r="H54" i="167"/>
  <c r="H55" i="167"/>
  <c r="H56" i="167"/>
  <c r="H57" i="167"/>
  <c r="H58" i="167"/>
  <c r="H59" i="167"/>
  <c r="H60" i="167"/>
  <c r="H61" i="167"/>
  <c r="H62" i="167"/>
  <c r="H63" i="167"/>
  <c r="H64" i="167"/>
  <c r="H65" i="167"/>
  <c r="H9" i="167"/>
  <c r="B45" i="166"/>
  <c r="B31" i="166"/>
  <c r="B28" i="166"/>
  <c r="F27" i="166"/>
  <c r="B27" i="166"/>
  <c r="B26" i="166"/>
  <c r="H4" i="166"/>
  <c r="H30" i="166" s="1"/>
  <c r="H77" i="236"/>
  <c r="H10" i="236"/>
  <c r="H11" i="236"/>
  <c r="H12" i="236"/>
  <c r="H13" i="236"/>
  <c r="H14" i="236"/>
  <c r="H15" i="236"/>
  <c r="H16" i="236"/>
  <c r="H17" i="236"/>
  <c r="H18" i="236"/>
  <c r="H19" i="236"/>
  <c r="H20" i="236"/>
  <c r="H21" i="236"/>
  <c r="H22" i="236"/>
  <c r="H23" i="236"/>
  <c r="H24" i="236"/>
  <c r="H25" i="236"/>
  <c r="H26" i="236"/>
  <c r="H27" i="236"/>
  <c r="H28" i="236"/>
  <c r="H29" i="236"/>
  <c r="H30" i="236"/>
  <c r="H31" i="236"/>
  <c r="H32" i="236"/>
  <c r="H33" i="236"/>
  <c r="H34" i="236"/>
  <c r="H35" i="236"/>
  <c r="H36" i="236"/>
  <c r="H37" i="236"/>
  <c r="H38" i="236"/>
  <c r="H39" i="236"/>
  <c r="H40" i="236"/>
  <c r="H41" i="236"/>
  <c r="H42" i="236"/>
  <c r="H43" i="236"/>
  <c r="H44" i="236"/>
  <c r="H45" i="236"/>
  <c r="H46" i="236"/>
  <c r="H47" i="236"/>
  <c r="H48" i="236"/>
  <c r="H49" i="236"/>
  <c r="H50" i="236"/>
  <c r="H51" i="236"/>
  <c r="H52" i="236"/>
  <c r="H53" i="236"/>
  <c r="H54" i="236"/>
  <c r="H55" i="236"/>
  <c r="H56" i="236"/>
  <c r="H57" i="236"/>
  <c r="H58" i="236"/>
  <c r="H59" i="236"/>
  <c r="H60" i="236"/>
  <c r="H61" i="236"/>
  <c r="H62" i="236"/>
  <c r="H63" i="236"/>
  <c r="H64" i="236"/>
  <c r="H65" i="236"/>
  <c r="H66" i="236"/>
  <c r="H67" i="236"/>
  <c r="H68" i="236"/>
  <c r="H69" i="236"/>
  <c r="H70" i="236"/>
  <c r="H71" i="236"/>
  <c r="H72" i="236"/>
  <c r="H73" i="236"/>
  <c r="H74" i="236"/>
  <c r="H75" i="236"/>
  <c r="H76" i="236"/>
  <c r="H9" i="236"/>
  <c r="H10" i="166"/>
  <c r="H11" i="166"/>
  <c r="H12" i="166"/>
  <c r="H13" i="166"/>
  <c r="H14" i="166"/>
  <c r="H15" i="166"/>
  <c r="H16" i="166"/>
  <c r="H19" i="166"/>
  <c r="H20" i="166"/>
  <c r="H21" i="166"/>
  <c r="H22" i="166"/>
  <c r="H23" i="166"/>
  <c r="H24" i="166"/>
  <c r="H37" i="166"/>
  <c r="H38" i="166"/>
  <c r="H39" i="166"/>
  <c r="H40" i="166"/>
  <c r="H41" i="166"/>
  <c r="H42" i="166"/>
  <c r="H9" i="166"/>
  <c r="H4" i="236"/>
  <c r="B77" i="236"/>
  <c r="H4" i="213"/>
  <c r="H216" i="213" l="1"/>
  <c r="H26" i="166"/>
  <c r="H35" i="166" s="1"/>
  <c r="H209" i="213"/>
  <c r="H210" i="213"/>
  <c r="H211" i="213"/>
  <c r="H223" i="213"/>
  <c r="H224" i="213"/>
  <c r="H225" i="213"/>
  <c r="H226" i="213"/>
  <c r="H227" i="213"/>
  <c r="H228" i="213"/>
  <c r="H229" i="213"/>
  <c r="H230" i="213"/>
  <c r="H231" i="213"/>
  <c r="H232" i="213"/>
  <c r="H233" i="213"/>
  <c r="H234" i="213"/>
  <c r="H235" i="213"/>
  <c r="H236" i="213"/>
  <c r="H237" i="213"/>
  <c r="H238" i="213"/>
  <c r="H239" i="213"/>
  <c r="H240" i="213"/>
  <c r="H241" i="213"/>
  <c r="H242" i="213"/>
  <c r="H243" i="213"/>
  <c r="H244" i="213"/>
  <c r="H245" i="213"/>
  <c r="H246" i="213"/>
  <c r="H247" i="213"/>
  <c r="H248" i="213"/>
  <c r="H249" i="213"/>
  <c r="H250" i="213"/>
  <c r="H251" i="213"/>
  <c r="H252" i="213"/>
  <c r="H253" i="213"/>
  <c r="H254" i="213"/>
  <c r="H255" i="213"/>
  <c r="H256" i="213"/>
  <c r="H257" i="213"/>
  <c r="H258" i="213"/>
  <c r="H259" i="213"/>
  <c r="H260" i="213"/>
  <c r="H261" i="213"/>
  <c r="H262" i="213"/>
  <c r="H263" i="213"/>
  <c r="H264" i="213"/>
  <c r="H265" i="213"/>
  <c r="H266" i="213"/>
  <c r="H267" i="213"/>
  <c r="E29" i="254"/>
  <c r="D29" i="254"/>
  <c r="E28" i="254"/>
  <c r="D28" i="254"/>
  <c r="E27" i="254"/>
  <c r="D27" i="254"/>
  <c r="E26" i="254"/>
  <c r="D26" i="254"/>
  <c r="E25" i="254"/>
  <c r="D25" i="254"/>
  <c r="E24" i="254"/>
  <c r="D24" i="254"/>
  <c r="E23" i="254"/>
  <c r="D23" i="254"/>
  <c r="C23" i="254"/>
  <c r="E22" i="254"/>
  <c r="D22" i="254"/>
  <c r="C22" i="254"/>
  <c r="E21" i="254"/>
  <c r="D21" i="254"/>
  <c r="C21" i="254"/>
  <c r="E20" i="254"/>
  <c r="D20" i="254"/>
  <c r="C20" i="254"/>
  <c r="E19" i="254"/>
  <c r="D19" i="254"/>
  <c r="E17" i="254"/>
  <c r="D17" i="254"/>
  <c r="C17" i="254"/>
  <c r="E16" i="254"/>
  <c r="D16" i="254"/>
  <c r="C16" i="254"/>
  <c r="E15" i="254"/>
  <c r="D15" i="254"/>
  <c r="C15" i="254"/>
  <c r="E14" i="254"/>
  <c r="D14" i="254"/>
  <c r="C14" i="254"/>
  <c r="E13" i="254"/>
  <c r="D13" i="254"/>
  <c r="C13" i="254"/>
  <c r="E12" i="254"/>
  <c r="D12" i="254"/>
  <c r="C12" i="254"/>
  <c r="E11" i="254"/>
  <c r="D11" i="254"/>
  <c r="C11" i="254"/>
  <c r="E10" i="254"/>
  <c r="D10" i="254"/>
  <c r="C10" i="254"/>
  <c r="C9" i="254"/>
  <c r="B23" i="254"/>
  <c r="B21" i="254"/>
  <c r="B22" i="254"/>
  <c r="B20" i="254"/>
  <c r="B17" i="254"/>
  <c r="B16" i="254"/>
  <c r="B15" i="254"/>
  <c r="B14" i="254"/>
  <c r="B13" i="254"/>
  <c r="B12" i="254"/>
  <c r="B11" i="254"/>
  <c r="B9" i="254"/>
  <c r="B10" i="254"/>
  <c r="B4" i="254"/>
  <c r="B2" i="254"/>
  <c r="F1" i="254"/>
  <c r="B1" i="254"/>
  <c r="B63" i="212"/>
  <c r="H66" i="167" l="1"/>
  <c r="H54" i="235"/>
  <c r="H20" i="281" s="1"/>
  <c r="H45" i="166"/>
  <c r="G20" i="254" s="1"/>
  <c r="H4" i="212"/>
  <c r="B107" i="207"/>
  <c r="B53" i="207"/>
  <c r="B50" i="207"/>
  <c r="F49" i="207"/>
  <c r="B49" i="207"/>
  <c r="B48" i="207"/>
  <c r="H28" i="207"/>
  <c r="H29" i="207"/>
  <c r="H30" i="207"/>
  <c r="H31" i="207"/>
  <c r="H32" i="207"/>
  <c r="H33" i="207"/>
  <c r="H34" i="207"/>
  <c r="H35" i="207"/>
  <c r="H36" i="207"/>
  <c r="H37" i="207"/>
  <c r="H38" i="207"/>
  <c r="H39" i="207"/>
  <c r="H40" i="207"/>
  <c r="H41" i="207"/>
  <c r="H42" i="207"/>
  <c r="H43" i="207"/>
  <c r="H44" i="207"/>
  <c r="H45" i="207"/>
  <c r="H59" i="207"/>
  <c r="H60" i="207"/>
  <c r="H61" i="207"/>
  <c r="H62" i="207"/>
  <c r="H63" i="207"/>
  <c r="H64" i="207"/>
  <c r="H27" i="207"/>
  <c r="H10" i="207"/>
  <c r="H11" i="207"/>
  <c r="H12" i="207"/>
  <c r="H13" i="207"/>
  <c r="H14" i="207"/>
  <c r="H15" i="207"/>
  <c r="H16" i="207"/>
  <c r="H9" i="207"/>
  <c r="B22" i="207"/>
  <c r="B19" i="207"/>
  <c r="F18" i="207"/>
  <c r="B18" i="207"/>
  <c r="B17" i="207"/>
  <c r="B103" i="209"/>
  <c r="B68" i="209"/>
  <c r="B65" i="209"/>
  <c r="F64" i="209"/>
  <c r="B64" i="209"/>
  <c r="B63" i="209"/>
  <c r="B50" i="209"/>
  <c r="B47" i="209"/>
  <c r="F46" i="209"/>
  <c r="B46" i="209"/>
  <c r="H56" i="209"/>
  <c r="H57" i="209"/>
  <c r="H58" i="209"/>
  <c r="H59" i="209"/>
  <c r="H60" i="209"/>
  <c r="H61" i="209"/>
  <c r="H10" i="209"/>
  <c r="H11" i="209"/>
  <c r="H12" i="209"/>
  <c r="H13" i="209"/>
  <c r="H14" i="209"/>
  <c r="H15" i="209"/>
  <c r="H16" i="209"/>
  <c r="H17" i="209"/>
  <c r="H18" i="209"/>
  <c r="H19" i="209"/>
  <c r="H20" i="209"/>
  <c r="H21" i="209"/>
  <c r="H22" i="209"/>
  <c r="H23" i="209"/>
  <c r="H24" i="209"/>
  <c r="H25" i="209"/>
  <c r="H26" i="209"/>
  <c r="H27" i="209"/>
  <c r="H28" i="209"/>
  <c r="H29" i="209"/>
  <c r="H30" i="209"/>
  <c r="H31" i="209"/>
  <c r="H32" i="209"/>
  <c r="H33" i="209"/>
  <c r="H34" i="209"/>
  <c r="H36" i="209"/>
  <c r="H38" i="209"/>
  <c r="H39" i="209"/>
  <c r="H40" i="209"/>
  <c r="H41" i="209"/>
  <c r="H42" i="209"/>
  <c r="H43" i="209"/>
  <c r="H44" i="209"/>
  <c r="H4" i="209"/>
  <c r="H49" i="209" s="1"/>
  <c r="H9" i="209"/>
  <c r="B45" i="209"/>
  <c r="H29" i="208"/>
  <c r="H30" i="208"/>
  <c r="H9" i="208"/>
  <c r="B31" i="208"/>
  <c r="H47" i="240"/>
  <c r="H48" i="240"/>
  <c r="H49" i="240"/>
  <c r="H50" i="240"/>
  <c r="H51" i="240"/>
  <c r="H52" i="240"/>
  <c r="H53" i="240"/>
  <c r="H75" i="240" s="1"/>
  <c r="H54" i="240"/>
  <c r="H55" i="240"/>
  <c r="H56" i="240"/>
  <c r="H57" i="240"/>
  <c r="H58" i="240"/>
  <c r="H59" i="240"/>
  <c r="H60" i="240"/>
  <c r="H61" i="240"/>
  <c r="H62" i="240"/>
  <c r="H63" i="240"/>
  <c r="H64" i="240"/>
  <c r="H65" i="240"/>
  <c r="H66" i="240"/>
  <c r="H67" i="240"/>
  <c r="H68" i="240"/>
  <c r="H69" i="240"/>
  <c r="H70" i="240"/>
  <c r="H71" i="240"/>
  <c r="H72" i="240"/>
  <c r="H73" i="240"/>
  <c r="H74" i="240"/>
  <c r="B75" i="240"/>
  <c r="H46" i="240"/>
  <c r="H4" i="240"/>
  <c r="H591" i="239"/>
  <c r="B591" i="239"/>
  <c r="B528" i="239"/>
  <c r="B525" i="239"/>
  <c r="F524" i="239"/>
  <c r="B524" i="239"/>
  <c r="B523" i="239"/>
  <c r="B466" i="239"/>
  <c r="B463" i="239"/>
  <c r="F462" i="239"/>
  <c r="B462" i="239"/>
  <c r="B461" i="239"/>
  <c r="B400" i="239"/>
  <c r="B397" i="239"/>
  <c r="F396" i="239"/>
  <c r="B396" i="239"/>
  <c r="B395" i="239"/>
  <c r="B337" i="239"/>
  <c r="B334" i="239"/>
  <c r="F333" i="239"/>
  <c r="B333" i="239"/>
  <c r="B332" i="239"/>
  <c r="B272" i="239"/>
  <c r="B269" i="239"/>
  <c r="F268" i="239"/>
  <c r="B268" i="239"/>
  <c r="B267" i="239"/>
  <c r="B209" i="239"/>
  <c r="B206" i="239"/>
  <c r="F205" i="239"/>
  <c r="B205" i="239"/>
  <c r="B204" i="239"/>
  <c r="B143" i="239"/>
  <c r="B140" i="239"/>
  <c r="F139" i="239"/>
  <c r="B139" i="239"/>
  <c r="B138" i="239"/>
  <c r="H71" i="239"/>
  <c r="H72" i="239"/>
  <c r="H73" i="239"/>
  <c r="H74" i="239"/>
  <c r="B80" i="239"/>
  <c r="B77" i="239"/>
  <c r="F76" i="239"/>
  <c r="B76" i="239"/>
  <c r="B75" i="239"/>
  <c r="H548" i="239"/>
  <c r="H4" i="239"/>
  <c r="H79" i="239" s="1"/>
  <c r="H201" i="238"/>
  <c r="B201" i="238"/>
  <c r="H167" i="238"/>
  <c r="B143" i="238"/>
  <c r="B140" i="238"/>
  <c r="F139" i="238"/>
  <c r="B139" i="238"/>
  <c r="B138" i="238"/>
  <c r="B78" i="238"/>
  <c r="B75" i="238"/>
  <c r="F74" i="238"/>
  <c r="B74" i="238"/>
  <c r="B73" i="238"/>
  <c r="H4" i="238"/>
  <c r="H77" i="238" s="1"/>
  <c r="B35" i="237"/>
  <c r="H10" i="237"/>
  <c r="H11" i="237"/>
  <c r="H12" i="237"/>
  <c r="H13" i="237"/>
  <c r="H29" i="237"/>
  <c r="H35" i="237" s="1"/>
  <c r="H30" i="237"/>
  <c r="H31" i="237"/>
  <c r="H32" i="237"/>
  <c r="H33" i="237"/>
  <c r="H34" i="237"/>
  <c r="H9" i="237"/>
  <c r="H4" i="237"/>
  <c r="H17" i="207" l="1"/>
  <c r="H67" i="209"/>
  <c r="H45" i="209"/>
  <c r="H54" i="209" s="1"/>
  <c r="H527" i="239"/>
  <c r="H465" i="239"/>
  <c r="H399" i="239"/>
  <c r="H336" i="239"/>
  <c r="H271" i="239"/>
  <c r="H208" i="239"/>
  <c r="H142" i="239"/>
  <c r="H142" i="238"/>
  <c r="B5" i="159"/>
  <c r="B5" i="161"/>
  <c r="B5" i="162"/>
  <c r="B5" i="163"/>
  <c r="B5" i="164"/>
  <c r="B5" i="237"/>
  <c r="B5" i="238"/>
  <c r="B5" i="239"/>
  <c r="B5" i="240"/>
  <c r="B5" i="208"/>
  <c r="B5" i="209"/>
  <c r="B5" i="207"/>
  <c r="B5" i="212"/>
  <c r="B5" i="213"/>
  <c r="B5" i="236"/>
  <c r="B5" i="166"/>
  <c r="B5" i="167"/>
  <c r="B5" i="168"/>
  <c r="B5" i="169"/>
  <c r="B5" i="170"/>
  <c r="B5" i="214"/>
  <c r="B5" i="215"/>
  <c r="B5" i="229"/>
  <c r="B5" i="230"/>
  <c r="B5" i="231"/>
  <c r="B5" i="232"/>
  <c r="B5" i="171"/>
  <c r="B5" i="172"/>
  <c r="B5" i="173"/>
  <c r="B5" i="174"/>
  <c r="B5" i="175"/>
  <c r="B5" i="177"/>
  <c r="B5" i="176"/>
  <c r="B5" i="178"/>
  <c r="B5" i="179"/>
  <c r="B5" i="180"/>
  <c r="B5" i="250"/>
  <c r="B5" i="241"/>
  <c r="B5" i="242"/>
  <c r="B5" i="243"/>
  <c r="B5" i="244"/>
  <c r="B5" i="245"/>
  <c r="B5" i="246"/>
  <c r="B5" i="247"/>
  <c r="B5" i="248"/>
  <c r="B5" i="249"/>
  <c r="B5" i="216"/>
  <c r="B5" i="217"/>
  <c r="B5" i="218"/>
  <c r="B5" i="219"/>
  <c r="B5" i="220"/>
  <c r="B5" i="221"/>
  <c r="B5" i="222"/>
  <c r="B5" i="223"/>
  <c r="B5" i="224"/>
  <c r="B5" i="225"/>
  <c r="B5" i="227"/>
  <c r="B5" i="193"/>
  <c r="B5" i="194"/>
  <c r="B5" i="195"/>
  <c r="B5" i="196"/>
  <c r="B5" i="197"/>
  <c r="B5" i="200"/>
  <c r="B5" i="201"/>
  <c r="B5" i="202"/>
  <c r="B5" i="203"/>
  <c r="B5" i="204"/>
  <c r="B5" i="205"/>
  <c r="B5" i="206"/>
  <c r="B5" i="181"/>
  <c r="B5" i="182"/>
  <c r="B5" i="183"/>
  <c r="B5" i="184"/>
  <c r="B5" i="185"/>
  <c r="B5" i="186"/>
  <c r="B5" i="187"/>
  <c r="B5" i="188"/>
  <c r="B5" i="189"/>
  <c r="B5" i="190"/>
  <c r="B5" i="191"/>
  <c r="B5" i="192"/>
  <c r="B5" i="165"/>
  <c r="H4" i="159"/>
  <c r="H4" i="161"/>
  <c r="H4" i="162"/>
  <c r="H146" i="162" s="1"/>
  <c r="H4" i="163"/>
  <c r="H4" i="164"/>
  <c r="H4" i="208"/>
  <c r="H4" i="207"/>
  <c r="H52" i="207" s="1"/>
  <c r="H4" i="167"/>
  <c r="H4" i="168"/>
  <c r="H60" i="168" s="1"/>
  <c r="H4" i="169"/>
  <c r="H27" i="169" s="1"/>
  <c r="H4" i="170"/>
  <c r="H4" i="214"/>
  <c r="H4" i="215"/>
  <c r="H4" i="171"/>
  <c r="H4" i="172"/>
  <c r="H4" i="173"/>
  <c r="H4" i="174"/>
  <c r="H4" i="175"/>
  <c r="H4" i="177"/>
  <c r="H4" i="176"/>
  <c r="H4" i="178"/>
  <c r="H4" i="179"/>
  <c r="H4" i="180"/>
  <c r="H69" i="245"/>
  <c r="H4" i="246"/>
  <c r="H4" i="216"/>
  <c r="H4" i="223"/>
  <c r="H4" i="193"/>
  <c r="H4" i="194"/>
  <c r="H4" i="195"/>
  <c r="H4" i="196"/>
  <c r="H4" i="197"/>
  <c r="H4" i="200"/>
  <c r="H79" i="200" s="1"/>
  <c r="H4" i="201"/>
  <c r="H4" i="202"/>
  <c r="H4" i="203"/>
  <c r="H4" i="204"/>
  <c r="H4" i="205"/>
  <c r="H4" i="206"/>
  <c r="H4" i="181"/>
  <c r="H4" i="182"/>
  <c r="H4" i="183"/>
  <c r="H4" i="184"/>
  <c r="H4" i="185"/>
  <c r="H4" i="186"/>
  <c r="H4" i="187"/>
  <c r="H4" i="188"/>
  <c r="H4" i="189"/>
  <c r="H76" i="189" s="1"/>
  <c r="H4" i="190"/>
  <c r="H4" i="191"/>
  <c r="H4" i="192"/>
  <c r="H4" i="165"/>
  <c r="B2" i="159"/>
  <c r="B2" i="161"/>
  <c r="B2" i="162"/>
  <c r="B2" i="163"/>
  <c r="B2" i="164"/>
  <c r="B2" i="237"/>
  <c r="B2" i="238"/>
  <c r="B2" i="239"/>
  <c r="B2" i="240"/>
  <c r="B2" i="208"/>
  <c r="B2" i="209"/>
  <c r="B2" i="207"/>
  <c r="B2" i="212"/>
  <c r="B2" i="213"/>
  <c r="B2" i="236"/>
  <c r="B2" i="166"/>
  <c r="B2" i="167"/>
  <c r="B2" i="168"/>
  <c r="B2" i="169"/>
  <c r="B2" i="170"/>
  <c r="B2" i="214"/>
  <c r="B2" i="215"/>
  <c r="B2" i="229"/>
  <c r="B2" i="230"/>
  <c r="B2" i="231"/>
  <c r="B2" i="232"/>
  <c r="B2" i="171"/>
  <c r="B2" i="172"/>
  <c r="B2" i="173"/>
  <c r="B2" i="174"/>
  <c r="B2" i="175"/>
  <c r="B2" i="177"/>
  <c r="B2" i="176"/>
  <c r="B2" i="178"/>
  <c r="B2" i="179"/>
  <c r="B2" i="180"/>
  <c r="B2" i="250"/>
  <c r="B2" i="241"/>
  <c r="B2" i="242"/>
  <c r="B2" i="243"/>
  <c r="B2" i="244"/>
  <c r="B2" i="245"/>
  <c r="B2" i="246"/>
  <c r="B2" i="247"/>
  <c r="B2" i="248"/>
  <c r="B2" i="249"/>
  <c r="B2" i="216"/>
  <c r="B2" i="217"/>
  <c r="B2" i="218"/>
  <c r="B2" i="219"/>
  <c r="B2" i="220"/>
  <c r="B2" i="221"/>
  <c r="B2" i="222"/>
  <c r="B2" i="223"/>
  <c r="B2" i="224"/>
  <c r="B2" i="225"/>
  <c r="B2" i="227"/>
  <c r="B2" i="193"/>
  <c r="B2" i="194"/>
  <c r="B2" i="195"/>
  <c r="B2" i="196"/>
  <c r="B2" i="197"/>
  <c r="B2" i="200"/>
  <c r="B2" i="201"/>
  <c r="B2" i="202"/>
  <c r="B2" i="203"/>
  <c r="B2" i="204"/>
  <c r="B2" i="205"/>
  <c r="B2" i="206"/>
  <c r="B2" i="181"/>
  <c r="B2" i="182"/>
  <c r="B2" i="183"/>
  <c r="B2" i="184"/>
  <c r="B2" i="185"/>
  <c r="B2" i="186"/>
  <c r="B2" i="187"/>
  <c r="B2" i="188"/>
  <c r="B2" i="189"/>
  <c r="B2" i="190"/>
  <c r="B2" i="191"/>
  <c r="B2" i="192"/>
  <c r="B2" i="165"/>
  <c r="B1" i="159"/>
  <c r="B1" i="161"/>
  <c r="B1" i="162"/>
  <c r="B1" i="163"/>
  <c r="B1" i="164"/>
  <c r="B1" i="237"/>
  <c r="B1" i="238"/>
  <c r="B1" i="239"/>
  <c r="B1" i="240"/>
  <c r="B1" i="208"/>
  <c r="B1" i="209"/>
  <c r="B1" i="207"/>
  <c r="B1" i="212"/>
  <c r="B1" i="213"/>
  <c r="B1" i="236"/>
  <c r="B1" i="166"/>
  <c r="B1" i="167"/>
  <c r="B1" i="168"/>
  <c r="B1" i="169"/>
  <c r="B1" i="170"/>
  <c r="B1" i="214"/>
  <c r="B1" i="215"/>
  <c r="B1" i="229"/>
  <c r="B1" i="230"/>
  <c r="B1" i="231"/>
  <c r="B1" i="232"/>
  <c r="B1" i="171"/>
  <c r="B1" i="172"/>
  <c r="B1" i="173"/>
  <c r="B1" i="174"/>
  <c r="B1" i="175"/>
  <c r="B1" i="177"/>
  <c r="B1" i="176"/>
  <c r="B1" i="178"/>
  <c r="B1" i="179"/>
  <c r="B1" i="180"/>
  <c r="B1" i="250"/>
  <c r="B1" i="241"/>
  <c r="B1" i="242"/>
  <c r="B1" i="243"/>
  <c r="B1" i="244"/>
  <c r="B1" i="245"/>
  <c r="B1" i="246"/>
  <c r="B1" i="247"/>
  <c r="B1" i="248"/>
  <c r="B1" i="249"/>
  <c r="B1" i="216"/>
  <c r="B1" i="217"/>
  <c r="B1" i="218"/>
  <c r="B1" i="219"/>
  <c r="B1" i="220"/>
  <c r="B1" i="221"/>
  <c r="B1" i="222"/>
  <c r="B1" i="223"/>
  <c r="B1" i="224"/>
  <c r="B1" i="225"/>
  <c r="B1" i="227"/>
  <c r="B1" i="193"/>
  <c r="B1" i="194"/>
  <c r="B1" i="195"/>
  <c r="B1" i="196"/>
  <c r="B1" i="197"/>
  <c r="B1" i="200"/>
  <c r="B1" i="201"/>
  <c r="B1" i="202"/>
  <c r="B1" i="203"/>
  <c r="B1" i="204"/>
  <c r="B1" i="205"/>
  <c r="B1" i="206"/>
  <c r="B1" i="181"/>
  <c r="B1" i="182"/>
  <c r="B1" i="183"/>
  <c r="B1" i="184"/>
  <c r="B1" i="185"/>
  <c r="B1" i="186"/>
  <c r="B1" i="187"/>
  <c r="B1" i="188"/>
  <c r="B1" i="189"/>
  <c r="B1" i="190"/>
  <c r="B1" i="191"/>
  <c r="B1" i="192"/>
  <c r="B1" i="165"/>
  <c r="F1" i="159"/>
  <c r="F1" i="161"/>
  <c r="F1" i="162"/>
  <c r="F1" i="163"/>
  <c r="F1" i="164"/>
  <c r="F1" i="237"/>
  <c r="F1" i="238"/>
  <c r="F1" i="239"/>
  <c r="F1" i="240"/>
  <c r="F1" i="208"/>
  <c r="F1" i="209"/>
  <c r="F1" i="207"/>
  <c r="F1" i="212"/>
  <c r="F1" i="213"/>
  <c r="F1" i="236"/>
  <c r="F1" i="166"/>
  <c r="F1" i="167"/>
  <c r="F1" i="168"/>
  <c r="F1" i="169"/>
  <c r="F1" i="170"/>
  <c r="F1" i="214"/>
  <c r="F1" i="215"/>
  <c r="F1" i="229"/>
  <c r="F1" i="230"/>
  <c r="F1" i="231"/>
  <c r="F1" i="232"/>
  <c r="F1" i="171"/>
  <c r="F1" i="172"/>
  <c r="F1" i="173"/>
  <c r="F1" i="174"/>
  <c r="F1" i="175"/>
  <c r="F1" i="177"/>
  <c r="F1" i="176"/>
  <c r="F1" i="178"/>
  <c r="F1" i="179"/>
  <c r="F1" i="180"/>
  <c r="F1" i="250"/>
  <c r="F1" i="241"/>
  <c r="F1" i="242"/>
  <c r="F1" i="243"/>
  <c r="F1" i="244"/>
  <c r="F1" i="245"/>
  <c r="F1" i="246"/>
  <c r="F1" i="247"/>
  <c r="F1" i="248"/>
  <c r="F1" i="249"/>
  <c r="F1" i="216"/>
  <c r="F1" i="217"/>
  <c r="F1" i="218"/>
  <c r="F1" i="219"/>
  <c r="F1" i="220"/>
  <c r="F1" i="221"/>
  <c r="F1" i="222"/>
  <c r="F1" i="223"/>
  <c r="F1" i="224"/>
  <c r="F1" i="225"/>
  <c r="F1" i="227"/>
  <c r="F1" i="193"/>
  <c r="F1" i="194"/>
  <c r="F1" i="195"/>
  <c r="F1" i="196"/>
  <c r="F1" i="197"/>
  <c r="F1" i="200"/>
  <c r="F1" i="201"/>
  <c r="F1" i="202"/>
  <c r="F1" i="203"/>
  <c r="F1" i="204"/>
  <c r="F1" i="205"/>
  <c r="F1" i="206"/>
  <c r="F1" i="181"/>
  <c r="F1" i="182"/>
  <c r="F1" i="183"/>
  <c r="F1" i="184"/>
  <c r="F1" i="185"/>
  <c r="F1" i="186"/>
  <c r="F1" i="187"/>
  <c r="F1" i="188"/>
  <c r="F1" i="189"/>
  <c r="F1" i="190"/>
  <c r="F1" i="191"/>
  <c r="F1" i="192"/>
  <c r="F1" i="165"/>
  <c r="B56" i="165"/>
  <c r="H40" i="165"/>
  <c r="H41" i="165"/>
  <c r="H42" i="165"/>
  <c r="H43" i="165"/>
  <c r="H44" i="165"/>
  <c r="H45" i="165"/>
  <c r="H46" i="165"/>
  <c r="H47" i="165"/>
  <c r="H48" i="165"/>
  <c r="H49" i="165"/>
  <c r="H50" i="165"/>
  <c r="H9" i="165"/>
  <c r="H9" i="250"/>
  <c r="H9" i="247"/>
  <c r="H9" i="246"/>
  <c r="H9" i="245"/>
  <c r="H12" i="245"/>
  <c r="H13" i="245"/>
  <c r="H14" i="245"/>
  <c r="H15" i="245"/>
  <c r="H16" i="245"/>
  <c r="H17" i="245"/>
  <c r="H18" i="245"/>
  <c r="H19" i="245"/>
  <c r="H20" i="245"/>
  <c r="H21" i="245"/>
  <c r="H22" i="245"/>
  <c r="H23" i="245"/>
  <c r="H24" i="245"/>
  <c r="H25" i="245"/>
  <c r="H26" i="245"/>
  <c r="H29" i="245"/>
  <c r="H30" i="245"/>
  <c r="H31" i="245"/>
  <c r="H32" i="245"/>
  <c r="H33" i="245"/>
  <c r="H34" i="245"/>
  <c r="H35" i="245"/>
  <c r="H36" i="245"/>
  <c r="H37" i="245"/>
  <c r="H38" i="245"/>
  <c r="H39" i="245"/>
  <c r="H40" i="245"/>
  <c r="H41" i="245"/>
  <c r="H42" i="245"/>
  <c r="H43" i="245"/>
  <c r="H44" i="245"/>
  <c r="H45" i="245"/>
  <c r="H46" i="245"/>
  <c r="H47" i="245"/>
  <c r="H48" i="245"/>
  <c r="H49" i="245"/>
  <c r="H50" i="245"/>
  <c r="H51" i="245"/>
  <c r="H52" i="245"/>
  <c r="H53" i="245"/>
  <c r="H54" i="245"/>
  <c r="H55" i="245"/>
  <c r="H56" i="245"/>
  <c r="H57" i="245"/>
  <c r="H59" i="245"/>
  <c r="H60" i="245"/>
  <c r="H64" i="245"/>
  <c r="H76" i="245"/>
  <c r="H77" i="245"/>
  <c r="H78" i="245"/>
  <c r="H79" i="245"/>
  <c r="H80" i="245"/>
  <c r="H83" i="245"/>
  <c r="H84" i="245"/>
  <c r="H86" i="245"/>
  <c r="H87" i="245"/>
  <c r="H88" i="245"/>
  <c r="H89" i="245"/>
  <c r="H90" i="245"/>
  <c r="H91" i="245"/>
  <c r="H92" i="245"/>
  <c r="H93" i="245"/>
  <c r="H94" i="245"/>
  <c r="H95" i="245"/>
  <c r="H96" i="245"/>
  <c r="H97" i="245"/>
  <c r="H98" i="245"/>
  <c r="H99" i="245"/>
  <c r="H100" i="245"/>
  <c r="H101" i="245"/>
  <c r="H102" i="245"/>
  <c r="H103" i="245"/>
  <c r="H104" i="245"/>
  <c r="H105" i="245"/>
  <c r="H106" i="245"/>
  <c r="H107" i="245"/>
  <c r="H108" i="245"/>
  <c r="H109" i="245"/>
  <c r="H110" i="245"/>
  <c r="H111" i="245"/>
  <c r="H112" i="245"/>
  <c r="H113" i="245"/>
  <c r="H114" i="245"/>
  <c r="H115" i="245"/>
  <c r="H116" i="245"/>
  <c r="H117" i="245"/>
  <c r="H118" i="245"/>
  <c r="H119" i="245"/>
  <c r="H120" i="245"/>
  <c r="H121" i="245"/>
  <c r="H122" i="245"/>
  <c r="H123" i="245"/>
  <c r="H124" i="245"/>
  <c r="H125" i="245"/>
  <c r="H126" i="245"/>
  <c r="H129" i="245"/>
  <c r="H130" i="245"/>
  <c r="H131" i="245"/>
  <c r="H132" i="245"/>
  <c r="H133" i="245"/>
  <c r="H134" i="245"/>
  <c r="H135" i="245"/>
  <c r="H136" i="245"/>
  <c r="H137" i="245"/>
  <c r="H138" i="245"/>
  <c r="H139" i="245"/>
  <c r="H140" i="245"/>
  <c r="H141" i="245"/>
  <c r="H142" i="245"/>
  <c r="H143" i="245"/>
  <c r="H13" i="243"/>
  <c r="H9" i="241"/>
  <c r="H10" i="241"/>
  <c r="H11" i="241"/>
  <c r="H12" i="241"/>
  <c r="H13" i="241"/>
  <c r="H24" i="241"/>
  <c r="H26" i="281" l="1"/>
  <c r="H51" i="243"/>
  <c r="H432" i="170"/>
  <c r="H493" i="170"/>
  <c r="H305" i="170"/>
  <c r="H366" i="170"/>
  <c r="H193" i="170"/>
  <c r="H249" i="170"/>
  <c r="H75" i="170"/>
  <c r="H142" i="170" s="1"/>
  <c r="H189" i="170" s="1"/>
  <c r="H137" i="170"/>
  <c r="H64" i="246"/>
  <c r="H68" i="193"/>
  <c r="H133" i="193"/>
  <c r="H69" i="216"/>
  <c r="H131" i="216"/>
  <c r="H65" i="245"/>
  <c r="H75" i="178"/>
  <c r="H134" i="178"/>
  <c r="H29" i="168"/>
  <c r="H43" i="168"/>
  <c r="H75" i="196"/>
  <c r="H134" i="196"/>
  <c r="H27" i="281"/>
  <c r="H72" i="214"/>
  <c r="H21" i="207"/>
  <c r="H9" i="240"/>
  <c r="H10" i="240"/>
  <c r="H11" i="240"/>
  <c r="H12" i="240"/>
  <c r="H13" i="240"/>
  <c r="H14" i="240"/>
  <c r="H15" i="240"/>
  <c r="H16" i="240"/>
  <c r="H17" i="240"/>
  <c r="H18" i="240"/>
  <c r="H19" i="240"/>
  <c r="H20" i="240"/>
  <c r="H23" i="240"/>
  <c r="H24" i="240"/>
  <c r="H25" i="240"/>
  <c r="H26" i="240"/>
  <c r="H27" i="240"/>
  <c r="H28" i="240"/>
  <c r="H29" i="240"/>
  <c r="H30" i="240"/>
  <c r="H31" i="240"/>
  <c r="H32" i="240"/>
  <c r="H33" i="240"/>
  <c r="H34" i="240"/>
  <c r="H35" i="240"/>
  <c r="H36" i="240"/>
  <c r="H37" i="240"/>
  <c r="H38" i="240"/>
  <c r="H39" i="240"/>
  <c r="H40" i="240"/>
  <c r="H41" i="240"/>
  <c r="H42" i="240"/>
  <c r="H43" i="240"/>
  <c r="H44" i="240"/>
  <c r="H45" i="240"/>
  <c r="H9" i="239"/>
  <c r="H10" i="239"/>
  <c r="H11" i="239"/>
  <c r="H12" i="239"/>
  <c r="H13" i="239"/>
  <c r="H14" i="239"/>
  <c r="H15" i="239"/>
  <c r="H16" i="239"/>
  <c r="H17" i="239"/>
  <c r="H18" i="239"/>
  <c r="H19" i="239"/>
  <c r="H20" i="239"/>
  <c r="H21" i="239"/>
  <c r="H22" i="239"/>
  <c r="H23" i="239"/>
  <c r="H24" i="239"/>
  <c r="H27" i="239"/>
  <c r="H28" i="239"/>
  <c r="H29" i="239"/>
  <c r="H30" i="239"/>
  <c r="H31" i="239"/>
  <c r="H32" i="239"/>
  <c r="H33" i="239"/>
  <c r="H34" i="239"/>
  <c r="H35" i="239"/>
  <c r="H36" i="239"/>
  <c r="H37" i="239"/>
  <c r="H38" i="239"/>
  <c r="H39" i="239"/>
  <c r="H40" i="239"/>
  <c r="H41" i="239"/>
  <c r="H42" i="239"/>
  <c r="H43" i="239"/>
  <c r="H44" i="239"/>
  <c r="H45" i="239"/>
  <c r="H46" i="239"/>
  <c r="H47" i="239"/>
  <c r="H48" i="239"/>
  <c r="H49" i="239"/>
  <c r="H50" i="239"/>
  <c r="H51" i="239"/>
  <c r="H52" i="239"/>
  <c r="H53" i="239"/>
  <c r="H54" i="239"/>
  <c r="H55" i="239"/>
  <c r="H56" i="239"/>
  <c r="H57" i="239"/>
  <c r="H58" i="239"/>
  <c r="H59" i="239"/>
  <c r="H60" i="239"/>
  <c r="H61" i="239"/>
  <c r="H62" i="239"/>
  <c r="H63" i="239"/>
  <c r="H64" i="239"/>
  <c r="H65" i="239"/>
  <c r="H66" i="239"/>
  <c r="H68" i="239"/>
  <c r="H69" i="239"/>
  <c r="H70" i="239"/>
  <c r="H86" i="239"/>
  <c r="H87" i="239"/>
  <c r="H88" i="239"/>
  <c r="H89" i="239"/>
  <c r="H90" i="239"/>
  <c r="H91" i="239"/>
  <c r="H92" i="239"/>
  <c r="H93" i="239"/>
  <c r="H94" i="239"/>
  <c r="H95" i="239"/>
  <c r="H96" i="239"/>
  <c r="H97" i="239"/>
  <c r="H98" i="239"/>
  <c r="H99" i="239"/>
  <c r="H100" i="239"/>
  <c r="H101" i="239"/>
  <c r="H102" i="239"/>
  <c r="H103" i="239"/>
  <c r="H104" i="239"/>
  <c r="H105" i="239"/>
  <c r="H106" i="239"/>
  <c r="H107" i="239"/>
  <c r="H108" i="239"/>
  <c r="H109" i="239"/>
  <c r="H110" i="239"/>
  <c r="H111" i="239"/>
  <c r="H112" i="239"/>
  <c r="H113" i="239"/>
  <c r="H114" i="239"/>
  <c r="H115" i="239"/>
  <c r="H116" i="239"/>
  <c r="H117" i="239"/>
  <c r="H118" i="239"/>
  <c r="H119" i="239"/>
  <c r="H120" i="239"/>
  <c r="H121" i="239"/>
  <c r="H122" i="239"/>
  <c r="H125" i="239"/>
  <c r="H126" i="239"/>
  <c r="H127" i="239"/>
  <c r="H128" i="239"/>
  <c r="H129" i="239"/>
  <c r="H130" i="239"/>
  <c r="H131" i="239"/>
  <c r="H132" i="239"/>
  <c r="H133" i="239"/>
  <c r="H134" i="239"/>
  <c r="H149" i="239"/>
  <c r="H150" i="239"/>
  <c r="H151" i="239"/>
  <c r="H152" i="239"/>
  <c r="H153" i="239"/>
  <c r="H154" i="239"/>
  <c r="H155" i="239"/>
  <c r="H156" i="239"/>
  <c r="H157" i="239"/>
  <c r="H158" i="239"/>
  <c r="H159" i="239"/>
  <c r="H160" i="239"/>
  <c r="H161" i="239"/>
  <c r="H162" i="239"/>
  <c r="H163" i="239"/>
  <c r="H164" i="239"/>
  <c r="H165" i="239"/>
  <c r="H166" i="239"/>
  <c r="H167" i="239"/>
  <c r="H168" i="239"/>
  <c r="H169" i="239"/>
  <c r="H170" i="239"/>
  <c r="H171" i="239"/>
  <c r="H172" i="239"/>
  <c r="H173" i="239"/>
  <c r="H174" i="239"/>
  <c r="H175" i="239"/>
  <c r="H176" i="239"/>
  <c r="H177" i="239"/>
  <c r="H178" i="239"/>
  <c r="H179" i="239"/>
  <c r="H180" i="239"/>
  <c r="H181" i="239"/>
  <c r="H182" i="239"/>
  <c r="H183" i="239"/>
  <c r="H184" i="239"/>
  <c r="H185" i="239"/>
  <c r="H186" i="239"/>
  <c r="H187" i="239"/>
  <c r="H188" i="239"/>
  <c r="H189" i="239"/>
  <c r="H190" i="239"/>
  <c r="H191" i="239"/>
  <c r="H192" i="239"/>
  <c r="H193" i="239"/>
  <c r="H194" i="239"/>
  <c r="H195" i="239"/>
  <c r="H203" i="239"/>
  <c r="H215" i="239"/>
  <c r="H216" i="239"/>
  <c r="H217" i="239"/>
  <c r="H218" i="239"/>
  <c r="H219" i="239"/>
  <c r="H220" i="239"/>
  <c r="H221" i="239"/>
  <c r="H222" i="239"/>
  <c r="H223" i="239"/>
  <c r="H224" i="239"/>
  <c r="H225" i="239"/>
  <c r="H226" i="239"/>
  <c r="H227" i="239"/>
  <c r="H228" i="239"/>
  <c r="H229" i="239"/>
  <c r="H230" i="239"/>
  <c r="H231" i="239"/>
  <c r="H232" i="239"/>
  <c r="H233" i="239"/>
  <c r="H234" i="239"/>
  <c r="H235" i="239"/>
  <c r="H236" i="239"/>
  <c r="H237" i="239"/>
  <c r="H238" i="239"/>
  <c r="H239" i="239"/>
  <c r="H240" i="239"/>
  <c r="H241" i="239"/>
  <c r="H242" i="239"/>
  <c r="H243" i="239"/>
  <c r="H244" i="239"/>
  <c r="H245" i="239"/>
  <c r="H246" i="239"/>
  <c r="H247" i="239"/>
  <c r="H248" i="239"/>
  <c r="H249" i="239"/>
  <c r="H250" i="239"/>
  <c r="H251" i="239"/>
  <c r="H252" i="239"/>
  <c r="H253" i="239"/>
  <c r="H254" i="239"/>
  <c r="H255" i="239"/>
  <c r="H256" i="239"/>
  <c r="H257" i="239"/>
  <c r="H258" i="239"/>
  <c r="H259" i="239"/>
  <c r="H264" i="239"/>
  <c r="H278" i="239"/>
  <c r="H279" i="239"/>
  <c r="H280" i="239"/>
  <c r="H281" i="239"/>
  <c r="H282" i="239"/>
  <c r="H283" i="239"/>
  <c r="H284" i="239"/>
  <c r="H285" i="239"/>
  <c r="H286" i="239"/>
  <c r="H287" i="239"/>
  <c r="H288" i="239"/>
  <c r="H289" i="239"/>
  <c r="H290" i="239"/>
  <c r="H291" i="239"/>
  <c r="H292" i="239"/>
  <c r="H293" i="239"/>
  <c r="H294" i="239"/>
  <c r="H295" i="239"/>
  <c r="H296" i="239"/>
  <c r="H297" i="239"/>
  <c r="H298" i="239"/>
  <c r="H299" i="239"/>
  <c r="H300" i="239"/>
  <c r="H301" i="239"/>
  <c r="H302" i="239"/>
  <c r="H303" i="239"/>
  <c r="H304" i="239"/>
  <c r="H305" i="239"/>
  <c r="H306" i="239"/>
  <c r="H307" i="239"/>
  <c r="H308" i="239"/>
  <c r="H309" i="239"/>
  <c r="H310" i="239"/>
  <c r="H313" i="239"/>
  <c r="H314" i="239"/>
  <c r="H315" i="239"/>
  <c r="H316" i="239"/>
  <c r="H317" i="239"/>
  <c r="H318" i="239"/>
  <c r="H326" i="239"/>
  <c r="H343" i="239"/>
  <c r="H344" i="239"/>
  <c r="H345" i="239"/>
  <c r="H346" i="239"/>
  <c r="H347" i="239"/>
  <c r="H348" i="239"/>
  <c r="H349" i="239"/>
  <c r="H350" i="239"/>
  <c r="H351" i="239"/>
  <c r="H352" i="239"/>
  <c r="H353" i="239"/>
  <c r="H354" i="239"/>
  <c r="H355" i="239"/>
  <c r="H356" i="239"/>
  <c r="H357" i="239"/>
  <c r="H358" i="239"/>
  <c r="H359" i="239"/>
  <c r="H360" i="239"/>
  <c r="H361" i="239"/>
  <c r="H362" i="239"/>
  <c r="H363" i="239"/>
  <c r="H364" i="239"/>
  <c r="H365" i="239"/>
  <c r="H366" i="239"/>
  <c r="H367" i="239"/>
  <c r="H368" i="239"/>
  <c r="H369" i="239"/>
  <c r="H370" i="239"/>
  <c r="H371" i="239"/>
  <c r="H379" i="239"/>
  <c r="H380" i="239"/>
  <c r="H381" i="239"/>
  <c r="H383" i="239"/>
  <c r="H384" i="239"/>
  <c r="H385" i="239"/>
  <c r="H386" i="239"/>
  <c r="H387" i="239"/>
  <c r="H388" i="239"/>
  <c r="H389" i="239"/>
  <c r="H390" i="239"/>
  <c r="H391" i="239"/>
  <c r="H406" i="239"/>
  <c r="H407" i="239"/>
  <c r="H408" i="239"/>
  <c r="H409" i="239"/>
  <c r="H410" i="239"/>
  <c r="H411" i="239"/>
  <c r="H412" i="239"/>
  <c r="H413" i="239"/>
  <c r="H414" i="239"/>
  <c r="H415" i="239"/>
  <c r="H416" i="239"/>
  <c r="H417" i="239"/>
  <c r="H418" i="239"/>
  <c r="H419" i="239"/>
  <c r="H420" i="239"/>
  <c r="H421" i="239"/>
  <c r="H422" i="239"/>
  <c r="H423" i="239"/>
  <c r="H424" i="239"/>
  <c r="H425" i="239"/>
  <c r="H426" i="239"/>
  <c r="H427" i="239"/>
  <c r="H428" i="239"/>
  <c r="H429" i="239"/>
  <c r="H430" i="239"/>
  <c r="H431" i="239"/>
  <c r="H432" i="239"/>
  <c r="H433" i="239"/>
  <c r="H434" i="239"/>
  <c r="H435" i="239"/>
  <c r="H436" i="239"/>
  <c r="H437" i="239"/>
  <c r="H438" i="239"/>
  <c r="H439" i="239"/>
  <c r="H440" i="239"/>
  <c r="H441" i="239"/>
  <c r="H442" i="239"/>
  <c r="H443" i="239"/>
  <c r="H444" i="239"/>
  <c r="H446" i="239"/>
  <c r="H447" i="239"/>
  <c r="H448" i="239"/>
  <c r="H449" i="239"/>
  <c r="H450" i="239"/>
  <c r="H452" i="239"/>
  <c r="H454" i="239"/>
  <c r="H472" i="239"/>
  <c r="H473" i="239"/>
  <c r="H474" i="239"/>
  <c r="H476" i="239"/>
  <c r="H477" i="239"/>
  <c r="H478" i="239"/>
  <c r="H479" i="239"/>
  <c r="H480" i="239"/>
  <c r="H482" i="239"/>
  <c r="H483" i="239"/>
  <c r="H484" i="239"/>
  <c r="H485" i="239"/>
  <c r="H486" i="239"/>
  <c r="H487" i="239"/>
  <c r="H488" i="239"/>
  <c r="H489" i="239"/>
  <c r="H490" i="239"/>
  <c r="H491" i="239"/>
  <c r="H492" i="239"/>
  <c r="H493" i="239"/>
  <c r="H494" i="239"/>
  <c r="H495" i="239"/>
  <c r="H496" i="239"/>
  <c r="H497" i="239"/>
  <c r="H498" i="239"/>
  <c r="H506" i="239"/>
  <c r="H507" i="239"/>
  <c r="H508" i="239"/>
  <c r="H511" i="239"/>
  <c r="H512" i="239"/>
  <c r="H513" i="239"/>
  <c r="H514" i="239"/>
  <c r="H515" i="239"/>
  <c r="H516" i="239"/>
  <c r="H517" i="239"/>
  <c r="H518" i="239"/>
  <c r="H520" i="239"/>
  <c r="H521" i="239"/>
  <c r="H534" i="239"/>
  <c r="H535" i="239"/>
  <c r="H536" i="239"/>
  <c r="H537" i="239"/>
  <c r="H538" i="239"/>
  <c r="H539" i="239"/>
  <c r="H540" i="239"/>
  <c r="H541" i="239"/>
  <c r="H542" i="239"/>
  <c r="H543" i="239"/>
  <c r="H544" i="239"/>
  <c r="H545" i="239"/>
  <c r="H546" i="239"/>
  <c r="H547" i="239"/>
  <c r="H9" i="238"/>
  <c r="H10" i="238"/>
  <c r="H11" i="238"/>
  <c r="H12" i="238"/>
  <c r="H13" i="238"/>
  <c r="H14" i="238"/>
  <c r="H15" i="238"/>
  <c r="H16" i="238"/>
  <c r="H17" i="238"/>
  <c r="H18" i="238"/>
  <c r="H19" i="238"/>
  <c r="H20" i="238"/>
  <c r="H21" i="238"/>
  <c r="H22" i="238"/>
  <c r="H23" i="238"/>
  <c r="H24" i="238"/>
  <c r="H25" i="238"/>
  <c r="H26" i="238"/>
  <c r="H27" i="238"/>
  <c r="H28" i="238"/>
  <c r="H29" i="238"/>
  <c r="H30" i="238"/>
  <c r="H31" i="238"/>
  <c r="H32" i="238"/>
  <c r="H33" i="238"/>
  <c r="H34" i="238"/>
  <c r="H35" i="238"/>
  <c r="H36" i="238"/>
  <c r="H37" i="238"/>
  <c r="H38" i="238"/>
  <c r="H39" i="238"/>
  <c r="H40" i="238"/>
  <c r="H41" i="238"/>
  <c r="H42" i="238"/>
  <c r="H43" i="238"/>
  <c r="H44" i="238"/>
  <c r="H45" i="238"/>
  <c r="H46" i="238"/>
  <c r="H47" i="238"/>
  <c r="H48" i="238"/>
  <c r="H49" i="238"/>
  <c r="H50" i="238"/>
  <c r="H51" i="238"/>
  <c r="H52" i="238"/>
  <c r="H53" i="238"/>
  <c r="H54" i="238"/>
  <c r="H55" i="238"/>
  <c r="H56" i="238"/>
  <c r="H57" i="238"/>
  <c r="H58" i="238"/>
  <c r="H59" i="238"/>
  <c r="H60" i="238"/>
  <c r="H61" i="238"/>
  <c r="H62" i="238"/>
  <c r="H63" i="238"/>
  <c r="H64" i="238"/>
  <c r="H65" i="238"/>
  <c r="H66" i="238"/>
  <c r="H67" i="238"/>
  <c r="H68" i="238"/>
  <c r="H69" i="238"/>
  <c r="H70" i="238"/>
  <c r="H72" i="238"/>
  <c r="H84" i="238"/>
  <c r="H85" i="238"/>
  <c r="H86" i="238"/>
  <c r="H87" i="238"/>
  <c r="H88" i="238"/>
  <c r="H89" i="238"/>
  <c r="H90" i="238"/>
  <c r="H91" i="238"/>
  <c r="H92" i="238"/>
  <c r="H93" i="238"/>
  <c r="H94" i="238"/>
  <c r="H95" i="238"/>
  <c r="H96" i="238"/>
  <c r="H97" i="238"/>
  <c r="H98" i="238"/>
  <c r="H99" i="238"/>
  <c r="H100" i="238"/>
  <c r="H101" i="238"/>
  <c r="H102" i="238"/>
  <c r="H103" i="238"/>
  <c r="H104" i="238"/>
  <c r="H105" i="238"/>
  <c r="H106" i="238"/>
  <c r="H107" i="238"/>
  <c r="H108" i="238"/>
  <c r="H109" i="238"/>
  <c r="H110" i="238"/>
  <c r="H111" i="238"/>
  <c r="H112" i="238"/>
  <c r="H113" i="238"/>
  <c r="H114" i="238"/>
  <c r="H115" i="238"/>
  <c r="H116" i="238"/>
  <c r="H117" i="238"/>
  <c r="H118" i="238"/>
  <c r="H119" i="238"/>
  <c r="H120" i="238"/>
  <c r="H121" i="238"/>
  <c r="H122" i="238"/>
  <c r="H123" i="238"/>
  <c r="H124" i="238"/>
  <c r="H125" i="238"/>
  <c r="H126" i="238"/>
  <c r="H127" i="238"/>
  <c r="H128" i="238"/>
  <c r="H129" i="238"/>
  <c r="H130" i="238"/>
  <c r="H131" i="238"/>
  <c r="H132" i="238"/>
  <c r="H137" i="238"/>
  <c r="H149" i="238"/>
  <c r="H150" i="238"/>
  <c r="H151" i="238"/>
  <c r="H152" i="238"/>
  <c r="H153" i="238"/>
  <c r="H154" i="238"/>
  <c r="H155" i="238"/>
  <c r="H156" i="238"/>
  <c r="H157" i="238"/>
  <c r="H158" i="238"/>
  <c r="H159" i="238"/>
  <c r="H160" i="238"/>
  <c r="H161" i="238"/>
  <c r="H162" i="238"/>
  <c r="H163" i="238"/>
  <c r="H164" i="238"/>
  <c r="H165" i="238"/>
  <c r="H166" i="238"/>
  <c r="H65" i="244" l="1"/>
  <c r="H23" i="281" s="1"/>
  <c r="H198" i="170"/>
  <c r="H245" i="170" s="1"/>
  <c r="H254" i="170" s="1"/>
  <c r="H25" i="281"/>
  <c r="H75" i="239"/>
  <c r="H84" i="239" s="1"/>
  <c r="H138" i="239" s="1"/>
  <c r="H147" i="239" s="1"/>
  <c r="H204" i="239" s="1"/>
  <c r="H213" i="239" s="1"/>
  <c r="H267" i="239" s="1"/>
  <c r="H276" i="239" s="1"/>
  <c r="H73" i="238"/>
  <c r="H82" i="238" s="1"/>
  <c r="H138" i="238" s="1"/>
  <c r="H147" i="238" s="1"/>
  <c r="H301" i="170" l="1"/>
  <c r="H310" i="170" s="1"/>
  <c r="H69" i="246"/>
  <c r="H332" i="239"/>
  <c r="H341" i="239" s="1"/>
  <c r="H362" i="170" l="1"/>
  <c r="H371" i="170" s="1"/>
  <c r="H428" i="170" s="1"/>
  <c r="H437" i="170" s="1"/>
  <c r="H395" i="239"/>
  <c r="H404" i="239" s="1"/>
  <c r="H461" i="239" s="1"/>
  <c r="G15" i="254"/>
  <c r="H115" i="246" l="1"/>
  <c r="H24" i="281" s="1"/>
  <c r="H489" i="170"/>
  <c r="H470" i="239"/>
  <c r="H12" i="232"/>
  <c r="H77" i="232" s="1"/>
  <c r="H9" i="231"/>
  <c r="H12" i="231"/>
  <c r="H13" i="231"/>
  <c r="H14" i="231"/>
  <c r="H15" i="231"/>
  <c r="H16" i="231"/>
  <c r="H17" i="231"/>
  <c r="H18" i="231"/>
  <c r="H19" i="231"/>
  <c r="H20" i="231"/>
  <c r="H21" i="231"/>
  <c r="H22" i="231"/>
  <c r="H23" i="231"/>
  <c r="H24" i="231"/>
  <c r="H25" i="231"/>
  <c r="H26" i="231"/>
  <c r="H27" i="231"/>
  <c r="H28" i="231"/>
  <c r="H29" i="231"/>
  <c r="H30" i="231"/>
  <c r="H31" i="231"/>
  <c r="H32" i="231"/>
  <c r="H33" i="231"/>
  <c r="H34" i="231"/>
  <c r="H35" i="231"/>
  <c r="H36" i="231"/>
  <c r="H37" i="231"/>
  <c r="H38" i="231"/>
  <c r="H39" i="231"/>
  <c r="H40" i="231"/>
  <c r="H41" i="231"/>
  <c r="H42" i="231"/>
  <c r="H43" i="231"/>
  <c r="H44" i="231"/>
  <c r="H45" i="231"/>
  <c r="H46" i="231"/>
  <c r="H47" i="231"/>
  <c r="H48" i="231"/>
  <c r="H49" i="231"/>
  <c r="H50" i="231"/>
  <c r="H51" i="231"/>
  <c r="H52" i="231"/>
  <c r="H53" i="231"/>
  <c r="H54" i="231"/>
  <c r="H55" i="231"/>
  <c r="H56" i="231"/>
  <c r="H57" i="231"/>
  <c r="H58" i="231"/>
  <c r="H65" i="231"/>
  <c r="H76" i="231"/>
  <c r="H77" i="231"/>
  <c r="H78" i="231"/>
  <c r="H79" i="231"/>
  <c r="H80" i="231"/>
  <c r="H81" i="231"/>
  <c r="H82" i="231"/>
  <c r="H83" i="231"/>
  <c r="H84" i="231"/>
  <c r="H85" i="231"/>
  <c r="H86" i="231"/>
  <c r="H87" i="231"/>
  <c r="H88" i="231"/>
  <c r="H89" i="231"/>
  <c r="H90" i="231"/>
  <c r="H91" i="231"/>
  <c r="H92" i="231"/>
  <c r="H93" i="231"/>
  <c r="H94" i="231"/>
  <c r="H95" i="231"/>
  <c r="H96" i="231"/>
  <c r="H97" i="231"/>
  <c r="H98" i="231"/>
  <c r="H99" i="231"/>
  <c r="H100" i="231"/>
  <c r="H101" i="231"/>
  <c r="H102" i="231"/>
  <c r="H103" i="231"/>
  <c r="H14" i="230"/>
  <c r="H15" i="230"/>
  <c r="H16" i="230"/>
  <c r="H17" i="230"/>
  <c r="H18" i="230"/>
  <c r="H19" i="230"/>
  <c r="H20" i="230"/>
  <c r="H21" i="230"/>
  <c r="H22" i="230"/>
  <c r="H23" i="230"/>
  <c r="H24" i="230"/>
  <c r="H25" i="230"/>
  <c r="H26" i="230"/>
  <c r="H27" i="230"/>
  <c r="H28" i="230"/>
  <c r="H29" i="230"/>
  <c r="H30" i="230"/>
  <c r="H31" i="230"/>
  <c r="H32" i="230"/>
  <c r="H33" i="230"/>
  <c r="H34" i="230"/>
  <c r="H35" i="230"/>
  <c r="H36" i="230"/>
  <c r="H37" i="230"/>
  <c r="H38" i="230"/>
  <c r="H39" i="230"/>
  <c r="H40" i="230"/>
  <c r="H41" i="230"/>
  <c r="H42" i="230"/>
  <c r="H43" i="230"/>
  <c r="H44" i="230"/>
  <c r="H45" i="230"/>
  <c r="H46" i="230"/>
  <c r="H47" i="230"/>
  <c r="H48" i="230"/>
  <c r="H49" i="230"/>
  <c r="H50" i="230"/>
  <c r="H51" i="230"/>
  <c r="H52" i="230"/>
  <c r="H53" i="230"/>
  <c r="H54" i="230"/>
  <c r="H62" i="230"/>
  <c r="H74" i="230"/>
  <c r="H75" i="230"/>
  <c r="H76" i="230"/>
  <c r="H77" i="230"/>
  <c r="H78" i="230"/>
  <c r="H79" i="230"/>
  <c r="H80" i="230"/>
  <c r="H81" i="230"/>
  <c r="H82" i="230"/>
  <c r="H83" i="230"/>
  <c r="H84" i="230"/>
  <c r="H85" i="230"/>
  <c r="H86" i="230"/>
  <c r="H87" i="230"/>
  <c r="H88" i="230"/>
  <c r="H89" i="230"/>
  <c r="H90" i="230"/>
  <c r="G27" i="229"/>
  <c r="H498" i="170" l="1"/>
  <c r="H66" i="231"/>
  <c r="H75" i="231" s="1"/>
  <c r="H63" i="230"/>
  <c r="H72" i="230" s="1"/>
  <c r="H523" i="239"/>
  <c r="H532" i="239" s="1"/>
  <c r="H23" i="164" l="1"/>
  <c r="H24" i="164"/>
  <c r="H9" i="164"/>
  <c r="B25" i="164"/>
  <c r="B32" i="163"/>
  <c r="B29" i="163"/>
  <c r="F28" i="163"/>
  <c r="B28" i="163"/>
  <c r="B27" i="163"/>
  <c r="H26" i="163"/>
  <c r="H164" i="162"/>
  <c r="H169" i="162"/>
  <c r="H170" i="162"/>
  <c r="H171" i="162"/>
  <c r="H172" i="162"/>
  <c r="H173" i="162"/>
  <c r="H174" i="162"/>
  <c r="H175" i="162"/>
  <c r="H176" i="162"/>
  <c r="H177" i="162"/>
  <c r="H178" i="162"/>
  <c r="H179" i="162"/>
  <c r="H180" i="162"/>
  <c r="H181" i="162"/>
  <c r="H182" i="162"/>
  <c r="H152" i="162"/>
  <c r="H140" i="162"/>
  <c r="H141" i="162"/>
  <c r="H112" i="162"/>
  <c r="H99" i="162"/>
  <c r="H101" i="162"/>
  <c r="H55" i="162"/>
  <c r="H44" i="162"/>
  <c r="B147" i="162"/>
  <c r="B144" i="162"/>
  <c r="F143" i="162"/>
  <c r="B143" i="162"/>
  <c r="B142" i="162"/>
  <c r="B102" i="162"/>
  <c r="B45" i="162"/>
  <c r="B107" i="162"/>
  <c r="H106" i="162"/>
  <c r="B104" i="162"/>
  <c r="F103" i="162"/>
  <c r="B103" i="162"/>
  <c r="B50" i="162"/>
  <c r="B47" i="162"/>
  <c r="F46" i="162"/>
  <c r="B46" i="162"/>
  <c r="H49" i="162"/>
  <c r="H31" i="163"/>
  <c r="H56" i="165"/>
  <c r="H16" i="281" s="1"/>
  <c r="B98" i="159"/>
  <c r="B95" i="159"/>
  <c r="F94" i="159"/>
  <c r="B94" i="159"/>
  <c r="H27" i="159"/>
  <c r="B35" i="159"/>
  <c r="B32" i="159"/>
  <c r="F31" i="159"/>
  <c r="B31" i="159"/>
  <c r="H14" i="159"/>
  <c r="H25" i="164" l="1"/>
  <c r="H15" i="281" s="1"/>
  <c r="H9" i="224"/>
  <c r="H52" i="224" s="1"/>
  <c r="H67" i="223"/>
  <c r="H9" i="218"/>
  <c r="H76" i="218" s="1"/>
  <c r="H85" i="218" l="1"/>
  <c r="H141" i="218" s="1"/>
  <c r="H150" i="218" l="1"/>
  <c r="H215" i="218" s="1"/>
  <c r="H9" i="179"/>
  <c r="H9" i="177"/>
  <c r="H9" i="174"/>
  <c r="H10" i="174"/>
  <c r="H11" i="174"/>
  <c r="H12" i="174"/>
  <c r="H13" i="174"/>
  <c r="H15" i="174"/>
  <c r="H16" i="174"/>
  <c r="H17" i="174"/>
  <c r="H18" i="174"/>
  <c r="H20" i="174"/>
  <c r="H22" i="174"/>
  <c r="H24" i="174"/>
  <c r="H26" i="174"/>
  <c r="H27" i="174"/>
  <c r="H9" i="173"/>
  <c r="H9" i="215"/>
  <c r="H10" i="215"/>
  <c r="H11" i="215"/>
  <c r="H12" i="215"/>
  <c r="H13" i="215"/>
  <c r="H14" i="215"/>
  <c r="H15" i="215"/>
  <c r="H16" i="215"/>
  <c r="H17" i="215"/>
  <c r="H18" i="215"/>
  <c r="H19" i="215"/>
  <c r="H20" i="215"/>
  <c r="H21" i="215"/>
  <c r="H22" i="215"/>
  <c r="H23" i="215"/>
  <c r="H24" i="215"/>
  <c r="H25" i="215"/>
  <c r="H26" i="215"/>
  <c r="H27" i="215"/>
  <c r="H28" i="215"/>
  <c r="H61" i="215"/>
  <c r="H62" i="215"/>
  <c r="H63" i="215"/>
  <c r="H64" i="215"/>
  <c r="H65" i="215"/>
  <c r="H66" i="215"/>
  <c r="H67" i="215"/>
  <c r="H68" i="215"/>
  <c r="H69" i="215"/>
  <c r="H70" i="215"/>
  <c r="H71" i="215"/>
  <c r="H72" i="215"/>
  <c r="H73" i="215"/>
  <c r="H74" i="215"/>
  <c r="H75" i="215"/>
  <c r="H9" i="214"/>
  <c r="H68" i="214" l="1"/>
  <c r="H76" i="215"/>
  <c r="H9" i="212"/>
  <c r="H77" i="214" l="1"/>
  <c r="H212" i="213"/>
  <c r="H221" i="213" l="1"/>
  <c r="H281" i="213" s="1"/>
  <c r="H19" i="281" s="1"/>
  <c r="H41" i="159"/>
  <c r="H42" i="159"/>
  <c r="H43" i="159"/>
  <c r="H44" i="159"/>
  <c r="H45" i="159"/>
  <c r="H46" i="159"/>
  <c r="H47" i="159"/>
  <c r="H48" i="159"/>
  <c r="H49" i="159"/>
  <c r="H50" i="159"/>
  <c r="H51" i="159"/>
  <c r="H52" i="159"/>
  <c r="H53" i="159"/>
  <c r="H54" i="159"/>
  <c r="H55" i="159"/>
  <c r="H56" i="159"/>
  <c r="H57" i="159"/>
  <c r="H58" i="159"/>
  <c r="H59" i="159"/>
  <c r="H60" i="159"/>
  <c r="H68" i="159"/>
  <c r="H69" i="159"/>
  <c r="H70" i="159"/>
  <c r="H71" i="159"/>
  <c r="H72" i="159"/>
  <c r="H73" i="159"/>
  <c r="H74" i="159"/>
  <c r="H75" i="159"/>
  <c r="H76" i="159"/>
  <c r="H77" i="159"/>
  <c r="H78" i="159"/>
  <c r="H79" i="159"/>
  <c r="H80" i="159"/>
  <c r="H81" i="159"/>
  <c r="H82" i="159"/>
  <c r="H83" i="159"/>
  <c r="H84" i="159"/>
  <c r="H92" i="159"/>
  <c r="H104" i="159"/>
  <c r="H105" i="159"/>
  <c r="H106" i="159"/>
  <c r="F108" i="159" s="1"/>
  <c r="H108" i="159" s="1"/>
  <c r="H107" i="159"/>
  <c r="H109" i="159"/>
  <c r="H110" i="159"/>
  <c r="H111" i="159"/>
  <c r="H112" i="159"/>
  <c r="H113" i="159"/>
  <c r="H114" i="159"/>
  <c r="H151" i="159"/>
  <c r="H40" i="159"/>
  <c r="H10" i="159"/>
  <c r="H11" i="159"/>
  <c r="H12" i="159"/>
  <c r="H13" i="159"/>
  <c r="H15" i="159"/>
  <c r="H16" i="159"/>
  <c r="H17" i="159"/>
  <c r="H18" i="159"/>
  <c r="H19" i="159"/>
  <c r="H20" i="159"/>
  <c r="H21" i="159"/>
  <c r="H22" i="159"/>
  <c r="H23" i="159"/>
  <c r="H24" i="159"/>
  <c r="H25" i="159"/>
  <c r="H26" i="159"/>
  <c r="H9" i="162"/>
  <c r="H45" i="162" s="1"/>
  <c r="H54" i="162" s="1"/>
  <c r="H9" i="159"/>
  <c r="B30" i="159"/>
  <c r="B93" i="159" s="1"/>
  <c r="H34" i="159"/>
  <c r="H97" i="159" s="1"/>
  <c r="H26" i="207" l="1"/>
  <c r="H48" i="207" s="1"/>
  <c r="H30" i="159"/>
  <c r="H39" i="159" s="1"/>
  <c r="H93" i="159" s="1"/>
  <c r="H102" i="159" s="1"/>
  <c r="H152" i="159" s="1"/>
  <c r="H57" i="207" l="1"/>
  <c r="H63" i="209"/>
  <c r="H10" i="206"/>
  <c r="H11" i="206"/>
  <c r="H12" i="206"/>
  <c r="H13" i="206"/>
  <c r="H14" i="206"/>
  <c r="H9" i="206"/>
  <c r="H79" i="206" s="1"/>
  <c r="H9" i="205"/>
  <c r="H77" i="205" s="1"/>
  <c r="H9" i="204"/>
  <c r="H78" i="204" s="1"/>
  <c r="H9" i="203"/>
  <c r="H9" i="202"/>
  <c r="H9" i="201"/>
  <c r="H70" i="201" s="1"/>
  <c r="H9" i="200"/>
  <c r="H75" i="200" s="1"/>
  <c r="H84" i="200" s="1"/>
  <c r="H150" i="200" s="1"/>
  <c r="H9" i="197"/>
  <c r="H9" i="196"/>
  <c r="H71" i="196" s="1"/>
  <c r="H80" i="196" s="1"/>
  <c r="H130" i="196" s="1"/>
  <c r="H139" i="196" s="1"/>
  <c r="H200" i="196" s="1"/>
  <c r="H9" i="194"/>
  <c r="H60" i="194" s="1"/>
  <c r="H9" i="193"/>
  <c r="H64" i="193" s="1"/>
  <c r="H73" i="193" s="1"/>
  <c r="H129" i="193" s="1"/>
  <c r="H138" i="193" s="1"/>
  <c r="H198" i="193" s="1"/>
  <c r="H14" i="191"/>
  <c r="H13" i="191"/>
  <c r="H12" i="191"/>
  <c r="H11" i="191"/>
  <c r="H10" i="191"/>
  <c r="H9" i="191"/>
  <c r="H9" i="190"/>
  <c r="H9" i="188"/>
  <c r="H9" i="187"/>
  <c r="H9" i="186"/>
  <c r="H9" i="185"/>
  <c r="H9" i="184"/>
  <c r="H9" i="183"/>
  <c r="H9" i="182"/>
  <c r="H9" i="181"/>
  <c r="H9" i="178"/>
  <c r="H71" i="178" s="1"/>
  <c r="H9" i="176"/>
  <c r="H9" i="175"/>
  <c r="H74" i="175" s="1"/>
  <c r="H21" i="281" s="1"/>
  <c r="H14" i="174"/>
  <c r="H9" i="172"/>
  <c r="H73" i="172" s="1"/>
  <c r="H9" i="171"/>
  <c r="H63" i="171" s="1"/>
  <c r="H9" i="169"/>
  <c r="H23" i="169" s="1"/>
  <c r="H32" i="169" s="1"/>
  <c r="H39" i="169" s="1"/>
  <c r="G22" i="254" s="1"/>
  <c r="H9" i="168"/>
  <c r="H25" i="168" s="1"/>
  <c r="H34" i="168" s="1"/>
  <c r="H39" i="168" s="1"/>
  <c r="H48" i="168" s="1"/>
  <c r="H56" i="168" s="1"/>
  <c r="H65" i="168" s="1"/>
  <c r="H74" i="168" s="1"/>
  <c r="G21" i="254" s="1"/>
  <c r="B121" i="163"/>
  <c r="H9" i="163"/>
  <c r="B183" i="162"/>
  <c r="H102" i="162"/>
  <c r="H111" i="162" s="1"/>
  <c r="H142" i="162" s="1"/>
  <c r="H151" i="162" s="1"/>
  <c r="H183" i="162" s="1"/>
  <c r="G11" i="254" s="1"/>
  <c r="B47" i="161"/>
  <c r="H19" i="161"/>
  <c r="H18" i="161"/>
  <c r="H17" i="161"/>
  <c r="H16" i="161"/>
  <c r="H13" i="161"/>
  <c r="H12" i="161"/>
  <c r="H11" i="161"/>
  <c r="H10" i="161"/>
  <c r="H9" i="161"/>
  <c r="B152" i="159"/>
  <c r="K14" i="161" l="1"/>
  <c r="H107" i="207"/>
  <c r="H80" i="178"/>
  <c r="H72" i="209"/>
  <c r="H103" i="209" s="1"/>
  <c r="H27" i="163"/>
  <c r="H36" i="163" s="1"/>
  <c r="H47" i="161"/>
  <c r="G10" i="254" s="1"/>
  <c r="H139" i="178" l="1"/>
  <c r="H199" i="178" s="1"/>
  <c r="H121" i="163"/>
  <c r="H14" i="281" s="1"/>
  <c r="G9" i="254" l="1"/>
  <c r="G31" i="254" s="1"/>
  <c r="H31" i="208" l="1"/>
  <c r="H17" i="281" s="1"/>
  <c r="H13" i="281" l="1"/>
  <c r="H40" i="281" l="1"/>
  <c r="O33" i="281" s="1"/>
  <c r="G9" i="264"/>
  <c r="Q33" i="281" l="1"/>
  <c r="Q34" i="281"/>
  <c r="H43" i="262" l="1"/>
  <c r="H52" i="262" s="1"/>
  <c r="H110" i="262" s="1"/>
  <c r="G9" i="263" s="1"/>
  <c r="G69" i="263" s="1"/>
  <c r="G11" i="264" s="1"/>
  <c r="G13" i="264" s="1"/>
  <c r="M14" i="161" l="1"/>
  <c r="M16" i="161" s="1"/>
  <c r="G14" i="264"/>
  <c r="G15" i="264" s="1"/>
  <c r="G16" i="264" s="1"/>
  <c r="G17" i="264" s="1"/>
  <c r="G18" i="264" s="1"/>
  <c r="G19" i="264" s="1"/>
  <c r="O40" i="281"/>
  <c r="O43" i="281" s="1"/>
  <c r="O44" i="281" s="1"/>
  <c r="H41" i="281" l="1"/>
</calcChain>
</file>

<file path=xl/sharedStrings.xml><?xml version="1.0" encoding="utf-8"?>
<sst xmlns="http://schemas.openxmlformats.org/spreadsheetml/2006/main" count="6690" uniqueCount="3010">
  <si>
    <t>ITEM NO</t>
  </si>
  <si>
    <t>DESCRIPTION</t>
  </si>
  <si>
    <t>UNIT</t>
  </si>
  <si>
    <t>QUANTITY</t>
  </si>
  <si>
    <t>RATE</t>
  </si>
  <si>
    <t>AMOUNT</t>
  </si>
  <si>
    <t>m</t>
  </si>
  <si>
    <t>t</t>
  </si>
  <si>
    <t>SCHEDULE A: ROADWORKS</t>
  </si>
  <si>
    <t>Backfilling of excavations for patching with:</t>
  </si>
  <si>
    <t>LI</t>
  </si>
  <si>
    <t>Province of KwaZulu-Natal</t>
  </si>
  <si>
    <t>Department of Transport</t>
  </si>
  <si>
    <t>Lump Sum</t>
  </si>
  <si>
    <t>TOTAL CARRIED FORWARD</t>
  </si>
  <si>
    <t>GENERAL REQUIREMENTS AND PAYMENT</t>
  </si>
  <si>
    <t>C1.2</t>
  </si>
  <si>
    <t>C1.2.1</t>
  </si>
  <si>
    <t>Environmental Management</t>
  </si>
  <si>
    <t>C1.2.1.1</t>
  </si>
  <si>
    <t>Monitoring of compliance with and reporting on the EMP</t>
  </si>
  <si>
    <t>month</t>
  </si>
  <si>
    <t>C1.2.1.2</t>
  </si>
  <si>
    <t>C1.2.2.6</t>
  </si>
  <si>
    <t>Preparation and submission of all information and reports specified in the Contract Documentation</t>
  </si>
  <si>
    <t>km</t>
  </si>
  <si>
    <r>
      <t>m</t>
    </r>
    <r>
      <rPr>
        <vertAlign val="superscript"/>
        <sz val="10"/>
        <rFont val="Arial"/>
        <family val="2"/>
      </rPr>
      <t>3</t>
    </r>
  </si>
  <si>
    <t>kg</t>
  </si>
  <si>
    <t>%</t>
  </si>
  <si>
    <t>TOTAL BROUGHT FORWARD</t>
  </si>
  <si>
    <t>C1.2.4</t>
  </si>
  <si>
    <t>Stakeholder liaison</t>
  </si>
  <si>
    <t>C1.2.5</t>
  </si>
  <si>
    <t>Safety</t>
  </si>
  <si>
    <t>C1.2.5.1</t>
  </si>
  <si>
    <t>Health and safety plan</t>
  </si>
  <si>
    <t>C1.2.5.2</t>
  </si>
  <si>
    <t>Implementation of health and safety plan</t>
  </si>
  <si>
    <t>No</t>
  </si>
  <si>
    <t>C1.2.7</t>
  </si>
  <si>
    <t>Road safety audits</t>
  </si>
  <si>
    <t>C1.2.7.1</t>
  </si>
  <si>
    <t>C1.2.7.2</t>
  </si>
  <si>
    <t>C1.2.7.3</t>
  </si>
  <si>
    <t>C1.2.7.4</t>
  </si>
  <si>
    <t>Stage 4 work zone traffic management audit</t>
  </si>
  <si>
    <t>Handling cost, profit and all other charges in respect of item C1.2.7.1</t>
  </si>
  <si>
    <t>Handling cost, profit and all other charges in respect of item C1.2.7.3</t>
  </si>
  <si>
    <t>Stage 5 pre-opening stage traffic safety audit</t>
  </si>
  <si>
    <t>C1.2.8</t>
  </si>
  <si>
    <t>Dayworks</t>
  </si>
  <si>
    <t>C1.2.8.1</t>
  </si>
  <si>
    <t>Personnel</t>
  </si>
  <si>
    <t>(a)</t>
  </si>
  <si>
    <t>Unskilled labourer</t>
  </si>
  <si>
    <t>(b)</t>
  </si>
  <si>
    <t xml:space="preserve">(c) </t>
  </si>
  <si>
    <t>(d)</t>
  </si>
  <si>
    <t>(e)</t>
  </si>
  <si>
    <t>(f)</t>
  </si>
  <si>
    <t>Semi-skilled labourer</t>
  </si>
  <si>
    <t>Skilled labourer</t>
  </si>
  <si>
    <t>Foreman</t>
  </si>
  <si>
    <t>C1.2.8.2</t>
  </si>
  <si>
    <t>(h)</t>
  </si>
  <si>
    <t>(c)</t>
  </si>
  <si>
    <t>C1.2.8.4</t>
  </si>
  <si>
    <t>Materials</t>
  </si>
  <si>
    <t>Procurement of materials</t>
  </si>
  <si>
    <t>Contractor's handling costs, profit and all other charges in respect of item C1.2.8.4(a)</t>
  </si>
  <si>
    <t>C1.2.9</t>
  </si>
  <si>
    <t>Disposal of non-usable assets</t>
  </si>
  <si>
    <t>C1.2.9.2</t>
  </si>
  <si>
    <t>C1.2.9.3</t>
  </si>
  <si>
    <t>Disposal of non-usable assets not identified at time of tender</t>
  </si>
  <si>
    <t>Handling cost, profit and all other charges in respect of item C1.2.9.2</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</si>
  <si>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</si>
  <si>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</si>
  <si>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</si>
  <si>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</si>
  <si>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</si>
  <si>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</si>
  <si>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</si>
  <si>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</si>
  <si>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</si>
  <si>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</si>
  <si>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</si>
  <si>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C1.4</t>
  </si>
  <si>
    <t>FACILITIES FOR THE ENGINEER</t>
  </si>
  <si>
    <t>Site accommodation</t>
  </si>
  <si>
    <t>C1.4.1.3</t>
  </si>
  <si>
    <t>C1.4.1.4</t>
  </si>
  <si>
    <t>C1.4.1.5</t>
  </si>
  <si>
    <t>C1.4.1.6</t>
  </si>
  <si>
    <t>C1.4.1.7</t>
  </si>
  <si>
    <t>Offices and conference room</t>
  </si>
  <si>
    <t>Open concrete working floors and verandas</t>
  </si>
  <si>
    <t>Roofs over open concrete working floors and verandas</t>
  </si>
  <si>
    <t>Store rooms inside the laboratory</t>
  </si>
  <si>
    <t>Car ports</t>
  </si>
  <si>
    <t>C1.4.1.13</t>
  </si>
  <si>
    <t>C1.4.1.14</t>
  </si>
  <si>
    <t>Rented housing paid for by the Contractor</t>
  </si>
  <si>
    <t>Contractor's handling costs, profit and all other charges in respect of item C1.4.1.13</t>
  </si>
  <si>
    <t>C1.4.2</t>
  </si>
  <si>
    <t>Items measured by area</t>
  </si>
  <si>
    <t>C1.4.2.1</t>
  </si>
  <si>
    <t>Shelving as specified, complete with brackets</t>
  </si>
  <si>
    <t>C1.4.2.5</t>
  </si>
  <si>
    <t>C1.4.2.6</t>
  </si>
  <si>
    <t>C1.4.2.8</t>
  </si>
  <si>
    <t>C1.4.2.9</t>
  </si>
  <si>
    <t>Concrete footings and pedestals for laboratory equipment</t>
  </si>
  <si>
    <t>Roller blinds, opaque type</t>
  </si>
  <si>
    <t>Notice boards</t>
  </si>
  <si>
    <t>White boards</t>
  </si>
  <si>
    <t>C1.4.3</t>
  </si>
  <si>
    <t>Items measured by number</t>
  </si>
  <si>
    <t>C1.4.3.1</t>
  </si>
  <si>
    <t>Office swivel chair</t>
  </si>
  <si>
    <t>Office chair</t>
  </si>
  <si>
    <t>Draughtsman's stool</t>
  </si>
  <si>
    <t>Laboratory high chair</t>
  </si>
  <si>
    <t>Office desk with 3 drawers (at least one lockable drawer)</t>
  </si>
  <si>
    <t>Drawing table</t>
  </si>
  <si>
    <t>Conference table</t>
  </si>
  <si>
    <t>Filling cabinet</t>
  </si>
  <si>
    <t>General purpose steel cabinet with shelves</t>
  </si>
  <si>
    <t>C1.4.3.2</t>
  </si>
  <si>
    <t>C1.4.3.3</t>
  </si>
  <si>
    <t>C1.4.3.4</t>
  </si>
  <si>
    <t>C1.4.3.5</t>
  </si>
  <si>
    <t>C1.4.3.7</t>
  </si>
  <si>
    <t>C1.4.3.8</t>
  </si>
  <si>
    <t>C1.4.3.10</t>
  </si>
  <si>
    <t>C1.4.3.11</t>
  </si>
  <si>
    <t>C1.4.3.12</t>
  </si>
  <si>
    <t>C1.4.3.13</t>
  </si>
  <si>
    <t>C1.4.3.15</t>
  </si>
  <si>
    <t>C1.4.3.17</t>
  </si>
  <si>
    <t>C1.4.3.19</t>
  </si>
  <si>
    <t>Wall mounted pivot plan filling system</t>
  </si>
  <si>
    <t>220/250 volt power outlet plug point</t>
  </si>
  <si>
    <t>11 watt compact fluorescent bulb ceiling light</t>
  </si>
  <si>
    <t>Wash-hand basin</t>
  </si>
  <si>
    <t>C1.4.3.23</t>
  </si>
  <si>
    <t>C1.4.3.24</t>
  </si>
  <si>
    <t>C1.4.3.27</t>
  </si>
  <si>
    <t>C1.4.3.28</t>
  </si>
  <si>
    <t>C1.4.3.29</t>
  </si>
  <si>
    <t>C1.4.3.31</t>
  </si>
  <si>
    <t>C1.4.3.32</t>
  </si>
  <si>
    <t>C1.4.3.33</t>
  </si>
  <si>
    <t>C1.4.3.35</t>
  </si>
  <si>
    <t>C1.4.3.36</t>
  </si>
  <si>
    <t>C1.4.3.37</t>
  </si>
  <si>
    <t>C1.4.3.38</t>
  </si>
  <si>
    <t>Fire extinguisher 9,0 kg, dry powder type</t>
  </si>
  <si>
    <t>Waste paper basket</t>
  </si>
  <si>
    <t>UPS / Voltage stabiliser</t>
  </si>
  <si>
    <t>A3 / A4 colour printer, copier, scanner</t>
  </si>
  <si>
    <t>Rain gauge</t>
  </si>
  <si>
    <t>Digital thermometer</t>
  </si>
  <si>
    <t>3,0 m aluminium straight edge complete with two measuring wedges</t>
  </si>
  <si>
    <t>Measuring wheel</t>
  </si>
  <si>
    <t>First aid kit</t>
  </si>
  <si>
    <t>Standpipe complete with 30m of 19 mm dia. Heavy duty hose pipe</t>
  </si>
  <si>
    <t>C1.4.4</t>
  </si>
  <si>
    <t>Prime cost items</t>
  </si>
  <si>
    <t>C1.4.4.1</t>
  </si>
  <si>
    <t>C1.4.4.2</t>
  </si>
  <si>
    <t>C1.4.4.5</t>
  </si>
  <si>
    <t>C1.4.4.6</t>
  </si>
  <si>
    <t>C1.4.4.7</t>
  </si>
  <si>
    <t>C1.4.4.8</t>
  </si>
  <si>
    <t>C1.4.4.9</t>
  </si>
  <si>
    <t>C1.4.4.10</t>
  </si>
  <si>
    <t>Cell phones costs, including pro-rate rentals, for calls made in connection with contract administration</t>
  </si>
  <si>
    <t>Handling cost and profit in respect of item C1.4.4.1</t>
  </si>
  <si>
    <t>C1.4.5</t>
  </si>
  <si>
    <t>Services at site offices, laboratories and site accommodation</t>
  </si>
  <si>
    <t>C1.4.5.1</t>
  </si>
  <si>
    <t>Fixed costs</t>
  </si>
  <si>
    <t>C1.4.5.2</t>
  </si>
  <si>
    <t>Running costs</t>
  </si>
  <si>
    <t>C1.4.8</t>
  </si>
  <si>
    <t>Site security measures for the Engineer's facilities</t>
  </si>
  <si>
    <t>C1.4.8.1</t>
  </si>
  <si>
    <t>C1.4.8.2</t>
  </si>
  <si>
    <t>C1.5</t>
  </si>
  <si>
    <t>ACCOMMODATION OF TRAFFIC</t>
  </si>
  <si>
    <t>The provision of a complete 220/250 volt single phase electrical power installation, including all poles, insulators, wiring, switchboards, mains connection, meters, etc.</t>
  </si>
  <si>
    <t>The provision of paper and ink for a combination colour printer/copier/scanner</t>
  </si>
  <si>
    <t>Handling cost and profit in respect of item C1.4.4.5</t>
  </si>
  <si>
    <t>Handling cost and profit in respect of item C1.4.4.7</t>
  </si>
  <si>
    <t>Handling cost and profit in respect of item C1.4.4.9</t>
  </si>
  <si>
    <t>Supply and installation of all required security measures at the Engineer's site offices and laboratories</t>
  </si>
  <si>
    <t>(a.i)</t>
  </si>
  <si>
    <t>(a.ii)</t>
  </si>
  <si>
    <t>C1.6</t>
  </si>
  <si>
    <t>CLEARING AND GRUBBING</t>
  </si>
  <si>
    <t>C1.7</t>
  </si>
  <si>
    <t>LOADING AND HAULING</t>
  </si>
  <si>
    <t>hour</t>
  </si>
  <si>
    <t>C5.1</t>
  </si>
  <si>
    <t>ROADBED</t>
  </si>
  <si>
    <t>Roadbed construction and compaction</t>
  </si>
  <si>
    <t>C5.1.1</t>
  </si>
  <si>
    <t>C5.1.1.4</t>
  </si>
  <si>
    <t>Compaction of imported material to 93% of MDD</t>
  </si>
  <si>
    <t>Soft excavation</t>
  </si>
  <si>
    <t>Boulder excavation Class A</t>
  </si>
  <si>
    <t>Boulder excavation Class B</t>
  </si>
  <si>
    <t>C5.1.3.1</t>
  </si>
  <si>
    <t>C5.1.4</t>
  </si>
  <si>
    <t>Removal of unsuitable material to spoil</t>
  </si>
  <si>
    <t>C5.1.4.1</t>
  </si>
  <si>
    <t>In layer thicknesses of 200mm and less</t>
  </si>
  <si>
    <t>Stable material</t>
  </si>
  <si>
    <t>Smooth drum vibratory rollers</t>
  </si>
  <si>
    <t>(b.i)</t>
  </si>
  <si>
    <t>(b.ii)</t>
  </si>
  <si>
    <t>C5.2</t>
  </si>
  <si>
    <t>FILL</t>
  </si>
  <si>
    <t>C5.2.2</t>
  </si>
  <si>
    <t>Fill construction</t>
  </si>
  <si>
    <t>C5.2.2.1</t>
  </si>
  <si>
    <t>Normal fill material in compacted layer thicknesses of 200 mm and less:</t>
  </si>
  <si>
    <t>Rock fill</t>
  </si>
  <si>
    <t>C5.3</t>
  </si>
  <si>
    <t>ROAD PAVEMENT LAYERS</t>
  </si>
  <si>
    <t>C5.3.1</t>
  </si>
  <si>
    <t>C5.3.2.1</t>
  </si>
  <si>
    <t>C5.3.2</t>
  </si>
  <si>
    <t>Construction of pavement layers</t>
  </si>
  <si>
    <t>(i)</t>
  </si>
  <si>
    <t>(l)</t>
  </si>
  <si>
    <t>(g)</t>
  </si>
  <si>
    <t>(x)</t>
  </si>
  <si>
    <t>C5.3.11</t>
  </si>
  <si>
    <t>Riding quality measurements</t>
  </si>
  <si>
    <t>C5.3.11.1</t>
  </si>
  <si>
    <t>Using a 3,0 m straight edge</t>
  </si>
  <si>
    <t>C5.3.11.2</t>
  </si>
  <si>
    <t>Using a rolling straight edge</t>
  </si>
  <si>
    <t>C5.4</t>
  </si>
  <si>
    <t>STABILISATION</t>
  </si>
  <si>
    <t>C5.4.2</t>
  </si>
  <si>
    <t>Chemical stabilisation</t>
  </si>
  <si>
    <t>C5.4.2.1</t>
  </si>
  <si>
    <t>C5.4.5</t>
  </si>
  <si>
    <t>Cementitious stabilisation agents for pavement layers</t>
  </si>
  <si>
    <t>C5.4.5.1</t>
  </si>
  <si>
    <t>Cement (for pavement layer)</t>
  </si>
  <si>
    <t>Cement</t>
  </si>
  <si>
    <t>C5.4.10</t>
  </si>
  <si>
    <t>Provision and application of water for curing</t>
  </si>
  <si>
    <t>C5.4.14</t>
  </si>
  <si>
    <t>Trial section for a chemically stabilised layer</t>
  </si>
  <si>
    <t>C5.5</t>
  </si>
  <si>
    <t>RECONSTRUCTION OF PAVEMENT LAYERS</t>
  </si>
  <si>
    <t>C5.5.1</t>
  </si>
  <si>
    <t>Compiling and implementing M&amp; U plans for the reconstruction of an existing road pavement</t>
  </si>
  <si>
    <t>C5.5.2</t>
  </si>
  <si>
    <t>Reconstruction preparatory work</t>
  </si>
  <si>
    <t>C5.5.2.1</t>
  </si>
  <si>
    <t>Undivided carraigeway:</t>
  </si>
  <si>
    <t>Uniform section from km ____ to km ____</t>
  </si>
  <si>
    <t>Additional uniform sections</t>
  </si>
  <si>
    <t>C5.5.2.2</t>
  </si>
  <si>
    <t>Divided carraigeway:</t>
  </si>
  <si>
    <t>C5.5.3</t>
  </si>
  <si>
    <t>Construction equipment for sampling of in-situ material for mix design procedures</t>
  </si>
  <si>
    <t>C5.5.4</t>
  </si>
  <si>
    <t>Sampling of in-situ material for mix design procedure</t>
  </si>
  <si>
    <t>C5.5.5</t>
  </si>
  <si>
    <t>Construction of a trial section using a recycler</t>
  </si>
  <si>
    <t>C5.5.6</t>
  </si>
  <si>
    <t>Construction of a trial section using conventional construction equipment</t>
  </si>
  <si>
    <t>C5.5.7</t>
  </si>
  <si>
    <t>Pre-milling existing wearing course material</t>
  </si>
  <si>
    <t>C5.5.7.1</t>
  </si>
  <si>
    <t>Pre-milling an asphalt wearing course (depth of pre-milling varies between 10 mm and 40 maximum)</t>
  </si>
  <si>
    <t>C5.5.7.2</t>
  </si>
  <si>
    <t>Pre-milling an seal wearing course (depth of pre-milling varies between 10 mm and 25 mm)</t>
  </si>
  <si>
    <t>C5.5.8</t>
  </si>
  <si>
    <t>Pre-pulversing material in the existing pavement</t>
  </si>
  <si>
    <t>C5.5.8.1</t>
  </si>
  <si>
    <t>Asphalt wearing course (specify nominal depth)</t>
  </si>
  <si>
    <t>C5.5.8.2</t>
  </si>
  <si>
    <t>Crushed stone base (specify nominal depth)</t>
  </si>
  <si>
    <t>C5.5.8.3</t>
  </si>
  <si>
    <t>Stabilised crushed stone (specify nominal depth)</t>
  </si>
  <si>
    <t>C5.5.8.4</t>
  </si>
  <si>
    <t>Stabilised gravel layer (specify nominal depth)</t>
  </si>
  <si>
    <t>C5.5.9</t>
  </si>
  <si>
    <t>Temporarily blading layer material to windrow</t>
  </si>
  <si>
    <t>C5.5.10</t>
  </si>
  <si>
    <t>Roller-pass compaction of an exposed pavement layer</t>
  </si>
  <si>
    <t>C5.5.10.1</t>
  </si>
  <si>
    <t>C5.5.10.2</t>
  </si>
  <si>
    <t>C5.5.10.3</t>
  </si>
  <si>
    <t>C5.5.10.4</t>
  </si>
  <si>
    <t>Other vibratory rollers (specify)</t>
  </si>
  <si>
    <t>Pneumatic-tyred rollers (PTR)</t>
  </si>
  <si>
    <t>Other rollers (specify)</t>
  </si>
  <si>
    <t>Watering the exposed pavement layer</t>
  </si>
  <si>
    <t>Removal of surplus material from site</t>
  </si>
  <si>
    <t>C5.5.11</t>
  </si>
  <si>
    <t>C5.5.12</t>
  </si>
  <si>
    <t>C5.5.13</t>
  </si>
  <si>
    <t>Cross mixing of material (specify nominal depth)</t>
  </si>
  <si>
    <t>C5.5.14</t>
  </si>
  <si>
    <t>In-situ reconstruction of a pavement layer using a recycler to construct a stabilised selected layer</t>
  </si>
  <si>
    <t>C5.5.14.1</t>
  </si>
  <si>
    <t>Chemically stabilised selected layer compacted to 95% of MDD:</t>
  </si>
  <si>
    <t>Using non-cemented material compacted to ____ mm thick</t>
  </si>
  <si>
    <t>Using cemented material compacted to ____ mm thick</t>
  </si>
  <si>
    <t>Using a combination of non-cemented and cemented material compcated to ____ mm thick</t>
  </si>
  <si>
    <t>Using pre-pulverised material (as per item C5.5.8) compacted to ____ mm thick</t>
  </si>
  <si>
    <t>C5.5.14.2</t>
  </si>
  <si>
    <t>C5.5.14.3</t>
  </si>
  <si>
    <t>C5.5.15</t>
  </si>
  <si>
    <t>In-situ reconstruction of a pavement layer using a recycler to construct a stabilised subbase layer</t>
  </si>
  <si>
    <t>C5.5.15.1</t>
  </si>
  <si>
    <t>Chemically stabilised subbase layer compated to 97% MDD:</t>
  </si>
  <si>
    <t>Foam stabilised selected layer compacted to 95% MDD:</t>
  </si>
  <si>
    <t>Emulsion stabilised selected laye compacted to 95% MDD:</t>
  </si>
  <si>
    <t>C5.5.15.2</t>
  </si>
  <si>
    <t>C5.5.15.3</t>
  </si>
  <si>
    <t>Foam stabilised subbase layer compacted to 97% of MDD:</t>
  </si>
  <si>
    <t>C5.5.16.1</t>
  </si>
  <si>
    <t>C5.5.16</t>
  </si>
  <si>
    <t>In-situ reconstruction of a pavement layer using a recycler to construct a stabilised base layer</t>
  </si>
  <si>
    <t>Chemically stabilised base layer compacted to 100% of MDD:</t>
  </si>
  <si>
    <t>C5.5.16.2</t>
  </si>
  <si>
    <t>Emulsion stabilised subbase layer compacted to 102% of MDD:</t>
  </si>
  <si>
    <t>Emulsion stabilised subbase layer compacted to 97% of MDD:</t>
  </si>
  <si>
    <t>C5.5.16.3</t>
  </si>
  <si>
    <t>Foam stabilised subbase layer compacted to 102% of MDD:</t>
  </si>
  <si>
    <t>C5.5.17</t>
  </si>
  <si>
    <t>In-situ reconstruction of a pavement layer using conventional construction equipment to construct a stabilised selected layer</t>
  </si>
  <si>
    <t>C5.5.17.1</t>
  </si>
  <si>
    <t>C5.5.17.2</t>
  </si>
  <si>
    <t>Emulsion stabilised selected layer compacted to 95% of MDD:</t>
  </si>
  <si>
    <t>C5.5.17.3</t>
  </si>
  <si>
    <t>Foam stabilised selected layer compacted to 95% of MDD:</t>
  </si>
  <si>
    <t>C5.5.18</t>
  </si>
  <si>
    <t>In-situ reconstruction of a pavement layer using conventional construction equipment to construct a stabalised subbase layer</t>
  </si>
  <si>
    <t>C5.5.18.1</t>
  </si>
  <si>
    <t>C5.5.18.2</t>
  </si>
  <si>
    <t>C5.5.18.3</t>
  </si>
  <si>
    <t>C5.5.19</t>
  </si>
  <si>
    <t>In-situ reconstruction of a pavement layer using conventional construction equipment to construct a stabilised base layer</t>
  </si>
  <si>
    <t>C5.5.19.1</t>
  </si>
  <si>
    <t>Chemically stabilised subbase layer compacted to 97% of MDD:</t>
  </si>
  <si>
    <t>Chemically stabilised base layer compacted to 98% of MDD:</t>
  </si>
  <si>
    <t>Emulsion stabilised base layer compacted to 102% of MDD:</t>
  </si>
  <si>
    <t>Foam stabilised base layer compacted to 102% of MDD:</t>
  </si>
  <si>
    <t>C5.5.20</t>
  </si>
  <si>
    <t>Material shortfall or make-up material</t>
  </si>
  <si>
    <t>C5.5.20.1</t>
  </si>
  <si>
    <t>For selected layer</t>
  </si>
  <si>
    <t>C5.5.20.2</t>
  </si>
  <si>
    <t>For subbase layer</t>
  </si>
  <si>
    <t>C5.5.20.3</t>
  </si>
  <si>
    <t>For base layer</t>
  </si>
  <si>
    <t>C5.5.21</t>
  </si>
  <si>
    <t>Finishing the stabilised layer</t>
  </si>
  <si>
    <t>C5.5.21.1</t>
  </si>
  <si>
    <t>Slush trial section with:</t>
  </si>
  <si>
    <t>Water</t>
  </si>
  <si>
    <t>Diluted emulsion</t>
  </si>
  <si>
    <t>C5.5.21.2</t>
  </si>
  <si>
    <t>Slush reconstructed section with</t>
  </si>
  <si>
    <t>C5.5.21.3</t>
  </si>
  <si>
    <t>Application of a diluted emulsion spray</t>
  </si>
  <si>
    <t>C5.5.22</t>
  </si>
  <si>
    <t>Excavate pavement layers for patching in existing pavements</t>
  </si>
  <si>
    <t>C5.5.22.1</t>
  </si>
  <si>
    <t>Excavate the following layers:</t>
  </si>
  <si>
    <t>(a.iii)</t>
  </si>
  <si>
    <t>Asphalt layers with a surface area:</t>
  </si>
  <si>
    <r>
      <t>Not exceeding 20 m</t>
    </r>
    <r>
      <rPr>
        <vertAlign val="superscript"/>
        <sz val="10"/>
        <rFont val="Arial"/>
        <family val="2"/>
      </rPr>
      <t>2</t>
    </r>
    <r>
      <rPr>
        <sz val="10"/>
        <rFont val="Arial"/>
        <family val="2"/>
      </rPr>
      <t>, including for edge repairs wider than 250 mm</t>
    </r>
  </si>
  <si>
    <r>
      <t>Exceeding 20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</si>
  <si>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but not exceeding 100 m</t>
    </r>
    <r>
      <rPr>
        <vertAlign val="superscript"/>
        <sz val="10"/>
        <rFont val="Arial"/>
        <family val="2"/>
      </rPr>
      <t>2</t>
    </r>
    <r>
      <rPr>
        <sz val="10"/>
        <rFont val="Arial"/>
        <family val="2"/>
      </rPr>
      <t>, including for edge repairs wider than 250 mm</t>
    </r>
  </si>
  <si>
    <t>Cemented layers with a surface area:</t>
  </si>
  <si>
    <t>(b.iii)</t>
  </si>
  <si>
    <t>(c.i)</t>
  </si>
  <si>
    <t>(c.ii)</t>
  </si>
  <si>
    <t>(c.iii)</t>
  </si>
  <si>
    <t>Any other layers (specify layer) with a surface area:</t>
  </si>
  <si>
    <t>Excavate the following layers using labour enhanced methods of construction:</t>
  </si>
  <si>
    <t>C5.5.23</t>
  </si>
  <si>
    <t>Edge break cutting back when narrower than 250 mm</t>
  </si>
  <si>
    <t>C5.5.23.1</t>
  </si>
  <si>
    <t>C5.5.23.2</t>
  </si>
  <si>
    <t>Edge break cutting back when narrower than 250 mm using labour enhanced methods of construction</t>
  </si>
  <si>
    <t>C5.5.24</t>
  </si>
  <si>
    <t>Edge break patching when narrower than 250 mm</t>
  </si>
  <si>
    <t>C5.5.25</t>
  </si>
  <si>
    <t>C5.5.24.1</t>
  </si>
  <si>
    <t>C5.5.24.2</t>
  </si>
  <si>
    <t>Edge break patching using emulsion treated base (ETB) material to a maximum depth of 150 mm</t>
  </si>
  <si>
    <t>Edge break patching using labour enhanced construction methods of construction and ETB to a maximum depth of 150 mm</t>
  </si>
  <si>
    <t>Backfill patching and excavations in existing pavements</t>
  </si>
  <si>
    <t>Backfill with the following pavement layer material:</t>
  </si>
  <si>
    <t>Chemically stabilised pavement layer material (specify the pavement layer, the material source being from commercial or from stockpile, the % stabilising agent and the % of MDD) for patch with a surface area:</t>
  </si>
  <si>
    <t>Emulsion treated base, or ETB pavement material (specify the pavement layer, the material source being from commercial or from stockpile, the components as per Clause A4.1.5.14 and the % of MDD) for patch with a surface area:</t>
  </si>
  <si>
    <t>C5.5.26.2</t>
  </si>
  <si>
    <t>Backfill with the following pavement layer material using labour enhanced methods of construction:</t>
  </si>
  <si>
    <t>C8.1</t>
  </si>
  <si>
    <t>PRIME COAT</t>
  </si>
  <si>
    <t>C8.1.1</t>
  </si>
  <si>
    <t>Prime coat:</t>
  </si>
  <si>
    <t>C8.1.1.2</t>
  </si>
  <si>
    <t>MC - 30 cut-back bitumen</t>
  </si>
  <si>
    <t>C8.1.3</t>
  </si>
  <si>
    <t>Extra over item C8.1.1 for applying the prime coat accessible only to hand-held or light equipment</t>
  </si>
  <si>
    <t>C8.2</t>
  </si>
  <si>
    <t>COVER SPRAYS, FOG SPRAYS AND REJUVENATION SPRAYS</t>
  </si>
  <si>
    <t>C8.2.1</t>
  </si>
  <si>
    <t>Cover sprays, fog sprays and rejuvenation sprays</t>
  </si>
  <si>
    <t>C8.2.1.1</t>
  </si>
  <si>
    <t>65% Cationic spray grade emulsion</t>
  </si>
  <si>
    <t>Indicate dilution (Diluted ….% Emulsion/ ….% Water)</t>
  </si>
  <si>
    <t>C8.2.1.2</t>
  </si>
  <si>
    <t>60% Anionic stable grade emulsion</t>
  </si>
  <si>
    <t>C8.2.1.3</t>
  </si>
  <si>
    <t>Cutback Inverted bitumen emulsion</t>
  </si>
  <si>
    <t>C8.2.1.4</t>
  </si>
  <si>
    <t>Certified rejuvenator (State type and certification)</t>
  </si>
  <si>
    <t>C8.2.2</t>
  </si>
  <si>
    <t>Extra over item C8.2.1 for labour enhanced applications</t>
  </si>
  <si>
    <t>C8.2.2.1</t>
  </si>
  <si>
    <t>C8.2.2.2</t>
  </si>
  <si>
    <t>C8.2.2.3</t>
  </si>
  <si>
    <t>C8.2.2.4</t>
  </si>
  <si>
    <t>C8.3</t>
  </si>
  <si>
    <t>TEXTURE TREATMENT</t>
  </si>
  <si>
    <t>C8.3.1</t>
  </si>
  <si>
    <t>Texture treatment</t>
  </si>
  <si>
    <t>C8.3.1.1</t>
  </si>
  <si>
    <t>Application of slurry for texture improvement, applied by hand (indicate aggregate grade, type of emulsion, filler type)</t>
  </si>
  <si>
    <t>C8.3.1.2</t>
  </si>
  <si>
    <t>C8.3.1.3</t>
  </si>
  <si>
    <t>Application of slurry for texture improvement, applied by spreader box (indicate aggregate grade, type of emulsion, filler type)</t>
  </si>
  <si>
    <t>Application of microsurfacing for texture improvement, applied by spreade box (indicate aggregate grade, type of emulsion, filler type)</t>
  </si>
  <si>
    <t>C8.4</t>
  </si>
  <si>
    <t>RUT AND/OR DEPRESSION CORRECTION</t>
  </si>
  <si>
    <t>C8.4.1</t>
  </si>
  <si>
    <t>Rut and/or Depression correction (screeding)</t>
  </si>
  <si>
    <t>C8.4.1.1</t>
  </si>
  <si>
    <t>Bond coat using 50% diluted stable grade bitumen emulsion</t>
  </si>
  <si>
    <t>C8.4.1.2</t>
  </si>
  <si>
    <t>Correction material</t>
  </si>
  <si>
    <t>Continuously-graded asphalt (state nominal maximum aggregate size and binder type)</t>
  </si>
  <si>
    <t>Semi-gap graded asphalt (state nominal maximum aggregate size and binder type)</t>
  </si>
  <si>
    <t>Cold applied asphalt (Agrèment SA Certified for specific class as specified))</t>
  </si>
  <si>
    <t>Coarse slurry (state aggregate grade and emulsion type)</t>
  </si>
  <si>
    <t>Microsurfacing (state aggregate grade and binder type)</t>
  </si>
  <si>
    <t>C8.5</t>
  </si>
  <si>
    <t>STANDARD CRACK SEALING</t>
  </si>
  <si>
    <t>C8.6</t>
  </si>
  <si>
    <t>GEOSYNTHETIC CRACK SEALING</t>
  </si>
  <si>
    <t>C8.6.1</t>
  </si>
  <si>
    <t>Geosynthetic crack sealing</t>
  </si>
  <si>
    <t>C8.6.1.1</t>
  </si>
  <si>
    <t>Sealing cacks with 200 mm wide geosynthetic (specify type of emulsion)</t>
  </si>
  <si>
    <t>C8.6.1.2</t>
  </si>
  <si>
    <t>Sealing cacks with geosynthetic over areas (specify type of emulsion)</t>
  </si>
  <si>
    <t>C8.7</t>
  </si>
  <si>
    <t>PLANING</t>
  </si>
  <si>
    <t>C8.7.1</t>
  </si>
  <si>
    <t>Planing</t>
  </si>
  <si>
    <t>C8.7.1.1</t>
  </si>
  <si>
    <t>C8.7.1.2</t>
  </si>
  <si>
    <t>C8.7.1.3</t>
  </si>
  <si>
    <t>C8.7.1.4</t>
  </si>
  <si>
    <t>C8.7.1.5</t>
  </si>
  <si>
    <t>Planing of road surface (indicate thickness in mm)</t>
  </si>
  <si>
    <t>Fog spraying on planned surfaces</t>
  </si>
  <si>
    <t>Hand spraying</t>
  </si>
  <si>
    <t>Spraying with mechanical equipment</t>
  </si>
  <si>
    <t>Rolling the planed surface</t>
  </si>
  <si>
    <t>C8.8</t>
  </si>
  <si>
    <t>PATCHING AND EDGE BREAK REPAIR</t>
  </si>
  <si>
    <t>C8.8.1</t>
  </si>
  <si>
    <t>Saw cutting pavement layers for patching</t>
  </si>
  <si>
    <t>C8.8.1.1</t>
  </si>
  <si>
    <t>C8.8.1.2</t>
  </si>
  <si>
    <t>C8.8.1.3</t>
  </si>
  <si>
    <t>Asphalt or bituminous surfacing to an average depth</t>
  </si>
  <si>
    <t>Not exceeding 50 mm</t>
  </si>
  <si>
    <t>Exceeding 50 mm but not exceeding 100 mm</t>
  </si>
  <si>
    <t>Excedding 100 mm</t>
  </si>
  <si>
    <t>Not exceeding 100 mm</t>
  </si>
  <si>
    <t>Excedding 200 mm</t>
  </si>
  <si>
    <t>Exceeding 100 mm but not exceeding 200 mm</t>
  </si>
  <si>
    <t>Not exceeding 200 mm</t>
  </si>
  <si>
    <t>Cemented pavement layers to an average depth</t>
  </si>
  <si>
    <t>Granular layers to an average depth</t>
  </si>
  <si>
    <t>C8.8.2</t>
  </si>
  <si>
    <t>Excavation in existing pavements for patching (non-milling)</t>
  </si>
  <si>
    <t>C8.8.2.1</t>
  </si>
  <si>
    <t>Asphalt layers</t>
  </si>
  <si>
    <r>
      <t>Not exceeding 10 m</t>
    </r>
    <r>
      <rPr>
        <vertAlign val="superscript"/>
        <sz val="10"/>
        <rFont val="Arial"/>
        <family val="2"/>
      </rPr>
      <t>2</t>
    </r>
    <r>
      <rPr>
        <sz val="10"/>
        <rFont val="Arial"/>
        <family val="2"/>
      </rPr>
      <t>, including for edge repairs wider than 250 mm</t>
    </r>
  </si>
  <si>
    <r>
      <t>Exceeding 10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</si>
  <si>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up to 100 m</t>
    </r>
    <r>
      <rPr>
        <vertAlign val="superscript"/>
        <sz val="10"/>
        <rFont val="Arial"/>
        <family val="2"/>
      </rPr>
      <t>2</t>
    </r>
    <r>
      <rPr>
        <sz val="10"/>
        <rFont val="Arial"/>
        <family val="2"/>
      </rPr>
      <t>, including for edge repairs wider than 250 mm</t>
    </r>
  </si>
  <si>
    <r>
      <t>Exceeding 100 m</t>
    </r>
    <r>
      <rPr>
        <vertAlign val="superscript"/>
        <sz val="10"/>
        <rFont val="Arial"/>
        <family val="2"/>
      </rPr>
      <t xml:space="preserve">2 </t>
    </r>
  </si>
  <si>
    <t>C8.8.2.2</t>
  </si>
  <si>
    <t>Cemented layers</t>
  </si>
  <si>
    <t>C8.8.2.3</t>
  </si>
  <si>
    <t>Other layers (specify type)</t>
  </si>
  <si>
    <t>C8.8.3</t>
  </si>
  <si>
    <t>Compacting the floor of excavations for patching (specify density)</t>
  </si>
  <si>
    <t>C8.8.4</t>
  </si>
  <si>
    <t>C8.8.4.1</t>
  </si>
  <si>
    <t>Chemically stabilised pavement materials (state pavement material and the stabilisation agent) for a patch with a surface area:</t>
  </si>
  <si>
    <t>C8.8.4.2</t>
  </si>
  <si>
    <t>Bitumen stabilised materials (specify type and level of compaction) for a patch with a surface area:</t>
  </si>
  <si>
    <t>C8.8.4.3</t>
  </si>
  <si>
    <t>Asphalt for a patch with a surface area (state type and density):</t>
  </si>
  <si>
    <t>C8.8.4.4</t>
  </si>
  <si>
    <t>Granular base material (state type and density) for a patch with a surface area:</t>
  </si>
  <si>
    <t>C8.8.5</t>
  </si>
  <si>
    <t>Geosynthethic patching</t>
  </si>
  <si>
    <t>C8.8.5.1</t>
  </si>
  <si>
    <t>Sealing joints with a geosynthetic strips (specify width and type of emulsion)</t>
  </si>
  <si>
    <t>C8.8.6</t>
  </si>
  <si>
    <t>Reparing edge breaks in surfacing</t>
  </si>
  <si>
    <t>C8.8.6.1</t>
  </si>
  <si>
    <t>Cutting back the edges of the existing survacing for the repairing of edge breaks</t>
  </si>
  <si>
    <t>C8.8.6.2</t>
  </si>
  <si>
    <t>Prime coat (state type and rate of application)</t>
  </si>
  <si>
    <t>C8.8.6.3</t>
  </si>
  <si>
    <t>Reconstructing edges using:</t>
  </si>
  <si>
    <t>Continuously-graded hot asphalt (state type and density)</t>
  </si>
  <si>
    <t>Bitumen Stabilised Material (state type and level of compaction)</t>
  </si>
  <si>
    <t>C8.9</t>
  </si>
  <si>
    <t>REPAIR OF SURFACE DEFECTS</t>
  </si>
  <si>
    <t>C8.9.1</t>
  </si>
  <si>
    <t>Heating of the road surface</t>
  </si>
  <si>
    <t>C8.9.1.1</t>
  </si>
  <si>
    <t>Establishment of heating apparatus on site for softening of the road surface</t>
  </si>
  <si>
    <t>C8.9.1.2</t>
  </si>
  <si>
    <t>Heating of road surface</t>
  </si>
  <si>
    <t>C8.9.2</t>
  </si>
  <si>
    <t>Aggregate for treatment of bleeding sections</t>
  </si>
  <si>
    <t>C8.9.2.1</t>
  </si>
  <si>
    <t>Heated aggregate (state size)</t>
  </si>
  <si>
    <t>C8.9.2.2</t>
  </si>
  <si>
    <r>
      <t>Precoating of aggregate (state type and application litre/m</t>
    </r>
    <r>
      <rPr>
        <vertAlign val="superscript"/>
        <sz val="10"/>
        <rFont val="Arial"/>
        <family val="2"/>
      </rPr>
      <t>2</t>
    </r>
    <r>
      <rPr>
        <sz val="10"/>
        <rFont val="Arial"/>
        <family val="2"/>
      </rPr>
      <t>)</t>
    </r>
  </si>
  <si>
    <t>C8.9.3</t>
  </si>
  <si>
    <t>Application and rolling in of heated aggregate</t>
  </si>
  <si>
    <t>C8.9.4</t>
  </si>
  <si>
    <t>Trial sections for heating, application and rolling in of heated aggregate</t>
  </si>
  <si>
    <t>C8.9.5</t>
  </si>
  <si>
    <t>Water cutting</t>
  </si>
  <si>
    <t>C8.9.5.1</t>
  </si>
  <si>
    <t>Establishing of water cutting machine on site</t>
  </si>
  <si>
    <t>C8.9.5.2</t>
  </si>
  <si>
    <t>Water cutting of the road surface</t>
  </si>
  <si>
    <t>C8.9.6</t>
  </si>
  <si>
    <t>Trial sections for water cutting</t>
  </si>
  <si>
    <t>C9.1</t>
  </si>
  <si>
    <t>ASPHALT LAYERS</t>
  </si>
  <si>
    <t>C14.1</t>
  </si>
  <si>
    <t>ACCESS FOR BRIDGE REHABILITATION</t>
  </si>
  <si>
    <t>C14.1.1</t>
  </si>
  <si>
    <t>Temporary access structures and work platforms (by element)</t>
  </si>
  <si>
    <t>C14.1.1.1</t>
  </si>
  <si>
    <t>Access and platforms to locations as described as well as dismantling and removal at completion (heights assessed by contractor)</t>
  </si>
  <si>
    <t>(Description of bridge or structure give)</t>
  </si>
  <si>
    <t>(Element of work requiring access described)</t>
  </si>
  <si>
    <t>(Etc. for other elements of work)</t>
  </si>
  <si>
    <t>Etc. for other bridges and structures</t>
  </si>
  <si>
    <t>C14.1.2</t>
  </si>
  <si>
    <t>Mobile access units</t>
  </si>
  <si>
    <t>C14.1.2.1</t>
  </si>
  <si>
    <t>C14.1.2.2</t>
  </si>
  <si>
    <t>C14.1.2.3</t>
  </si>
  <si>
    <t>C14.1.2.4</t>
  </si>
  <si>
    <t>C14.1.2.5</t>
  </si>
  <si>
    <t>Establishment of mobile access unit on site (description of type of unit)</t>
  </si>
  <si>
    <t>Setting up of mobile access unit at each structure location and removal after completion</t>
  </si>
  <si>
    <t>Operation of mobile access unit during repair work at each location (structure)</t>
  </si>
  <si>
    <t>Operation of mobile access unit during inspections by the Engineer</t>
  </si>
  <si>
    <t>De-establishment and removal of mobile access unit from site after completion of work</t>
  </si>
  <si>
    <t>C14.1.3</t>
  </si>
  <si>
    <t>Access at end of defects liability period (decription and location)</t>
  </si>
  <si>
    <t>C14.1.4</t>
  </si>
  <si>
    <t>Attendance by (relevant authority)</t>
  </si>
  <si>
    <t>C14.1.4.1</t>
  </si>
  <si>
    <t>Prime cost sum to allow for attendance by relevant authority to obtain access near electrified railway lines or other relevant authorities as required (gice description of bridge)</t>
  </si>
  <si>
    <t>C14.1.4.2</t>
  </si>
  <si>
    <t>Percentage on prime cost for charges and profit</t>
  </si>
  <si>
    <t>C14.1.5</t>
  </si>
  <si>
    <t>Provision of designs and drawings of access structures and platforms by an ECSA Registered Professional Engineer or Technologist (description of member to which is applicable)</t>
  </si>
  <si>
    <t>C14.1.6</t>
  </si>
  <si>
    <t>Provision of a safety gantry with warning system (description of type of gantry, size and location)</t>
  </si>
  <si>
    <t>C14.1.7</t>
  </si>
  <si>
    <t>Accommodation of Vehicular and Pedestrian Traffic at Access Structures</t>
  </si>
  <si>
    <t>C14.2</t>
  </si>
  <si>
    <t>CORROSION SURVEY METHODS AND TESTING OF NEAR SURFACE CONCRETE PROPERTIES</t>
  </si>
  <si>
    <t>C14.2.1</t>
  </si>
  <si>
    <t>Delamination Survey:</t>
  </si>
  <si>
    <t>C14.2.1.1</t>
  </si>
  <si>
    <t>using hammer tapping technique to (description)</t>
  </si>
  <si>
    <t>C14.2.1.2</t>
  </si>
  <si>
    <t>C14.2.1.3</t>
  </si>
  <si>
    <t>C14.2.1.4</t>
  </si>
  <si>
    <t>using chain drag technique to (description)</t>
  </si>
  <si>
    <t>using extracted core samples (description of location, core size and length)</t>
  </si>
  <si>
    <t>C14.2.2</t>
  </si>
  <si>
    <t>C14.2.2.1</t>
  </si>
  <si>
    <t>(description and location on structure)</t>
  </si>
  <si>
    <t>C14.2.3</t>
  </si>
  <si>
    <t>Concrete compressive strength</t>
  </si>
  <si>
    <t>C14.2.3.1</t>
  </si>
  <si>
    <t>C14.2.3.2</t>
  </si>
  <si>
    <t>C14.2.4</t>
  </si>
  <si>
    <t>Carbonation depth testing</t>
  </si>
  <si>
    <t>C14.2.4.1</t>
  </si>
  <si>
    <t>using extracted core samples or fragment removed for (description of location, core size and length)</t>
  </si>
  <si>
    <t>C14.2.5</t>
  </si>
  <si>
    <t>Chloride profile test</t>
  </si>
  <si>
    <t>C14.2.5.1</t>
  </si>
  <si>
    <t>C14.2.6</t>
  </si>
  <si>
    <t>Half-cell potential measurements</t>
  </si>
  <si>
    <t>C14.2.6.1</t>
  </si>
  <si>
    <t>C14.2.7</t>
  </si>
  <si>
    <t>Surface resistivity measurements</t>
  </si>
  <si>
    <t>C14.2.7.1</t>
  </si>
  <si>
    <t>C14.2.8</t>
  </si>
  <si>
    <t>Corrosion rate measurements</t>
  </si>
  <si>
    <t>C14.2.8.1</t>
  </si>
  <si>
    <t>C14.3</t>
  </si>
  <si>
    <t>DEMOLITION AND REMOVAL OF STRUCTURAL CONCRETE AND STEELWORK</t>
  </si>
  <si>
    <t>C14.3.1</t>
  </si>
  <si>
    <t>Demolition of concrete members or elements</t>
  </si>
  <si>
    <t>C14.3.1.1</t>
  </si>
  <si>
    <t>Full member or element (location and description)</t>
  </si>
  <si>
    <t>C14.3.1.2</t>
  </si>
  <si>
    <t>Partial member or element (location and description)</t>
  </si>
  <si>
    <t>C14.3.2</t>
  </si>
  <si>
    <t>Demolition of concrete members or elements by labour enhanced construction</t>
  </si>
  <si>
    <t>C14.3.2.1</t>
  </si>
  <si>
    <t>C14.3.2.2</t>
  </si>
  <si>
    <t>C14.3.3</t>
  </si>
  <si>
    <t>Demolition of structural steel structures, members or elements (location and description)</t>
  </si>
  <si>
    <t>C14.3.3.1</t>
  </si>
  <si>
    <t>C14.3.3.2</t>
  </si>
  <si>
    <t>C14.3.4</t>
  </si>
  <si>
    <t>Demolition of structural steel structures, members or elements by labour optimised construction (location and description)</t>
  </si>
  <si>
    <t>C14.3.4.1</t>
  </si>
  <si>
    <t>C14.3.4.2</t>
  </si>
  <si>
    <t>C14.3.5</t>
  </si>
  <si>
    <t>Removal of metal sections embedded in concrete (description)</t>
  </si>
  <si>
    <t>C14.3.6</t>
  </si>
  <si>
    <t>Establishment on site for hydro-demolition equipment</t>
  </si>
  <si>
    <t>C14.4</t>
  </si>
  <si>
    <t>SURFACE AND STRUCTURAL REPAIR OF CONCRETE MEMBERS</t>
  </si>
  <si>
    <t>C14.4.1</t>
  </si>
  <si>
    <t>Cementitious mortar or concrete (Class) to (description)</t>
  </si>
  <si>
    <t>C14.4.2</t>
  </si>
  <si>
    <t>Epoxy mortar</t>
  </si>
  <si>
    <t>C14.4.3</t>
  </si>
  <si>
    <t>Proprietary cementitious repari system (Class and generic description) in positions as indicated in accordance with Table A14.4.5-1.</t>
  </si>
  <si>
    <t>C14.4.3.1</t>
  </si>
  <si>
    <t>Class R4 - (Generic Description)</t>
  </si>
  <si>
    <t>(Position indicated)</t>
  </si>
  <si>
    <t>(Etc. for other positions)</t>
  </si>
  <si>
    <t>Class R3 - (Generic Description)</t>
  </si>
  <si>
    <t>C14.4.3.2</t>
  </si>
  <si>
    <t>C14.4.3.3</t>
  </si>
  <si>
    <t>Class R2 - (Generic Description)</t>
  </si>
  <si>
    <t>Class R1 - (Generic Description)</t>
  </si>
  <si>
    <t>C14.4.3.4</t>
  </si>
  <si>
    <t>C14.4.4</t>
  </si>
  <si>
    <t>Curing of repair surfaces</t>
  </si>
  <si>
    <t>C14.4.4.1</t>
  </si>
  <si>
    <t>By coating the surface with (type indicated) to (description)</t>
  </si>
  <si>
    <t>C14.4.4.2</t>
  </si>
  <si>
    <t>Curing by (method indicated) to (description)</t>
  </si>
  <si>
    <t>C14.4.5</t>
  </si>
  <si>
    <t>Sounding survey (Prior to repair of surface)</t>
  </si>
  <si>
    <t>C14.5</t>
  </si>
  <si>
    <t>ANCHORING OF REINFORCEMENT, GROUTING AND CRACK INJECTION</t>
  </si>
  <si>
    <t>Anchoring of reinforcing steel:</t>
  </si>
  <si>
    <t>C14.5.1</t>
  </si>
  <si>
    <t>C14.5.1.1</t>
  </si>
  <si>
    <t>Reinforcing (type, bar diameter) into formed holes (hole diameter and depth stated) in (description of member)</t>
  </si>
  <si>
    <t>C14.5.1.2</t>
  </si>
  <si>
    <t>Reinforcing (type, bar diameter) into pockets (pocket size and depth stated) in (description of member)</t>
  </si>
  <si>
    <t>C14.5.2</t>
  </si>
  <si>
    <t>Preparation of contact surfaces for grouting (type, position and size indicated)</t>
  </si>
  <si>
    <t>C14.5.3</t>
  </si>
  <si>
    <t>Grouting for:</t>
  </si>
  <si>
    <t>Bedding (type, thickness and size indicated) to (description)</t>
  </si>
  <si>
    <t>Gap filling (type, thickness and size indicated) to (description)</t>
  </si>
  <si>
    <t>C14.5.3.1</t>
  </si>
  <si>
    <t>C14.5.3.2</t>
  </si>
  <si>
    <t>C14.5.4</t>
  </si>
  <si>
    <t>Establishment on site for crack injection</t>
  </si>
  <si>
    <t>C14.5.6</t>
  </si>
  <si>
    <t>C14.5.5</t>
  </si>
  <si>
    <t>Surface preparation and surface sealing for crack injection to (location on structure)</t>
  </si>
  <si>
    <t>Crack injection adhesive to (location on structure)</t>
  </si>
  <si>
    <t>C14.5.7</t>
  </si>
  <si>
    <t>C14.5.7.1</t>
  </si>
  <si>
    <t>Crack filling</t>
  </si>
  <si>
    <t>Repair system to (location on structure)</t>
  </si>
  <si>
    <t>C14.5.8</t>
  </si>
  <si>
    <t>Site and core tests</t>
  </si>
  <si>
    <t>Drilling of cores (specify diameter of cores)</t>
  </si>
  <si>
    <t>C14.5.8.1</t>
  </si>
  <si>
    <t>Site testing and testing of cores</t>
  </si>
  <si>
    <t>C14.5.8.2</t>
  </si>
  <si>
    <t>C14.5.8.3</t>
  </si>
  <si>
    <t>Percentage on provisional sum for charges and profit</t>
  </si>
  <si>
    <t>C14.9</t>
  </si>
  <si>
    <t>C14.6</t>
  </si>
  <si>
    <t>SPRAYED CONCRETE FOR STRUCTURES</t>
  </si>
  <si>
    <t>C14.6.1</t>
  </si>
  <si>
    <t>Establishment on site for sprayed concrete work</t>
  </si>
  <si>
    <t>C14.6.2</t>
  </si>
  <si>
    <t>Preparation of concrete surface</t>
  </si>
  <si>
    <t>Sprayed concrete of specified strength class, thickness and finish applied in one or multiple layers as necessary:</t>
  </si>
  <si>
    <t>Indicate strength, thickness, finish of sprayed concrete to portion of structure or use</t>
  </si>
  <si>
    <t>Etc. for other strength, thickness, finish of sprayed concrete to other portions of structure or uses</t>
  </si>
  <si>
    <t>C14.6.3</t>
  </si>
  <si>
    <t>C14.6.3.1</t>
  </si>
  <si>
    <t>C14.6.3.2</t>
  </si>
  <si>
    <t>Curing of sprayed concrete surface</t>
  </si>
  <si>
    <t>C14.6.4</t>
  </si>
  <si>
    <t>C14.6.5</t>
  </si>
  <si>
    <t>Special tests ordered by the Engineer</t>
  </si>
  <si>
    <t>C14.7</t>
  </si>
  <si>
    <t>PROTECTIVE COATINGS AND TREATMENTS FOR CONCRETE</t>
  </si>
  <si>
    <t>C14.7.1</t>
  </si>
  <si>
    <t>Cleaning and preparation of concrete surface (method and surface finish indicated)</t>
  </si>
  <si>
    <t>Application of protective coatings and treatments (type and application rate indicated)</t>
  </si>
  <si>
    <t>C14.7.2</t>
  </si>
  <si>
    <t>On site monitoring and supply of written product performance guarantee</t>
  </si>
  <si>
    <t>C14.7.3</t>
  </si>
  <si>
    <t>Trial sample panels</t>
  </si>
  <si>
    <t>C14.7.4</t>
  </si>
  <si>
    <t>C14.8</t>
  </si>
  <si>
    <t>EXTERNAL BONDING OF STEEL AND CARBON FIBRE</t>
  </si>
  <si>
    <t>C14.8.1</t>
  </si>
  <si>
    <t>Moving to and setting up the equipment at each work site (description of location)</t>
  </si>
  <si>
    <t>Preparation of concrete surfaces</t>
  </si>
  <si>
    <t>C14.8.2</t>
  </si>
  <si>
    <t>C14.8.3</t>
  </si>
  <si>
    <t>C14.8.2.1</t>
  </si>
  <si>
    <t>Concrete surfaces for plate bonding (position, size and material indicated)</t>
  </si>
  <si>
    <t>C14.8.2.2</t>
  </si>
  <si>
    <t>Slots in concrete for steel or carbon fibre bonding (position, size and material indicated)</t>
  </si>
  <si>
    <t>Adhesive and saturant</t>
  </si>
  <si>
    <t>Adhesive (description or type to location)</t>
  </si>
  <si>
    <t>Saturant (description or type to location)</t>
  </si>
  <si>
    <t>C14.8.3.1</t>
  </si>
  <si>
    <t>C14.8.3.2</t>
  </si>
  <si>
    <t>Bonded plates, bars or sections</t>
  </si>
  <si>
    <t>C14.8.4</t>
  </si>
  <si>
    <t>Plates (description of material, unit, size and mass)</t>
  </si>
  <si>
    <t>Bars (material, type and size indicated)</t>
  </si>
  <si>
    <t>Sections (material, type and size indicated)</t>
  </si>
  <si>
    <t>Elements (material, description)</t>
  </si>
  <si>
    <t>Fibre fabric material (material and type indicated)</t>
  </si>
  <si>
    <t>C14.8.4.1</t>
  </si>
  <si>
    <t>C14.8.4.2</t>
  </si>
  <si>
    <t>C14.8.4.3</t>
  </si>
  <si>
    <t>C14.8.4.4</t>
  </si>
  <si>
    <t>C14.8.4.5</t>
  </si>
  <si>
    <t>Fixing studs and bolts (type and size indicated)</t>
  </si>
  <si>
    <t>Protective paint coatings (type and film thickness indicated)</t>
  </si>
  <si>
    <t>C14.8.5</t>
  </si>
  <si>
    <t>C14.8.6</t>
  </si>
  <si>
    <t>REPAIR AND REPLACEMENT OF ANCILLARY STRUCTURAL ELEMENTS</t>
  </si>
  <si>
    <t>Removal of debris from expansion gaps (description)</t>
  </si>
  <si>
    <t>C14.9.1</t>
  </si>
  <si>
    <t>C14.9.2</t>
  </si>
  <si>
    <t>Clear bridge drainage system (description of elements)</t>
  </si>
  <si>
    <t>Service and repair of existing joint system</t>
  </si>
  <si>
    <t>C14.9.3</t>
  </si>
  <si>
    <t>C14.9.3.1</t>
  </si>
  <si>
    <t>Service and repair of bridge joints (description)</t>
  </si>
  <si>
    <t>C14.9.4</t>
  </si>
  <si>
    <t>Joint terminations as specified on the drawings in:</t>
  </si>
  <si>
    <t>Barriers and Parapets (type of joint indicated)</t>
  </si>
  <si>
    <t>Sidewalks (type of joint indicated)</t>
  </si>
  <si>
    <t>C14.9.4.1</t>
  </si>
  <si>
    <t>C14.9.4.2</t>
  </si>
  <si>
    <t>Cover plates (nonmetallic) in barriers, parapets and sidewalks as specified on the drawings in:</t>
  </si>
  <si>
    <t>C14.9.5</t>
  </si>
  <si>
    <t>C14.9.5.1</t>
  </si>
  <si>
    <t>Barriers and parapets (type of joint indicated)</t>
  </si>
  <si>
    <t>C14.9.5.2</t>
  </si>
  <si>
    <t>C14.9.6</t>
  </si>
  <si>
    <t>Repair of handrails (description of work)</t>
  </si>
  <si>
    <t>Removal and reinstatement of brickwork on bridges (description and wall thickness)</t>
  </si>
  <si>
    <t>Drilling of drainage holes into void formers from deck soffit (size of hole indicated)</t>
  </si>
  <si>
    <t>C14.9.7</t>
  </si>
  <si>
    <t>C14.9.8</t>
  </si>
  <si>
    <t>C14.9.9</t>
  </si>
  <si>
    <t>Refurbishment of bearings (type and size described)</t>
  </si>
  <si>
    <t>Removal and inspection</t>
  </si>
  <si>
    <t>Refurbish and reinstall</t>
  </si>
  <si>
    <t>C14.9.9.1</t>
  </si>
  <si>
    <t>C14.9.9.2</t>
  </si>
  <si>
    <t>Replace PVC junctions in deck (type and size described)</t>
  </si>
  <si>
    <t>Reseal PVC junctions in deck drainage network (type and size described)</t>
  </si>
  <si>
    <t>C14.9.10</t>
  </si>
  <si>
    <t>C14.9.11</t>
  </si>
  <si>
    <t>C14.9.12</t>
  </si>
  <si>
    <t>Inlet gratings</t>
  </si>
  <si>
    <t>C14.9.12.1</t>
  </si>
  <si>
    <t>C14.9.12.2</t>
  </si>
  <si>
    <t>Inlet grating in kerb (size)</t>
  </si>
  <si>
    <t>Other types of gratings (indicate details)</t>
  </si>
  <si>
    <t>C14.9.13</t>
  </si>
  <si>
    <t>Seal deck drainage outlets at deck level (size)</t>
  </si>
  <si>
    <t>C14.9.14</t>
  </si>
  <si>
    <t>Bridge number plates</t>
  </si>
  <si>
    <t>Refurbishment of existing plates</t>
  </si>
  <si>
    <t>New number plate</t>
  </si>
  <si>
    <t>C14.9.14.1</t>
  </si>
  <si>
    <t>C14.9.14.2</t>
  </si>
  <si>
    <t>C14.9.15</t>
  </si>
  <si>
    <t>C14.9.15.1</t>
  </si>
  <si>
    <t>C14.9.15.2</t>
  </si>
  <si>
    <t>C14.9.15.3</t>
  </si>
  <si>
    <t>Fix or re-fix ancillary elements</t>
  </si>
  <si>
    <t>(Description of element)</t>
  </si>
  <si>
    <t>Supply new ancillary elements</t>
  </si>
  <si>
    <t>C14.9.16</t>
  </si>
  <si>
    <t>C14.9.16.1</t>
  </si>
  <si>
    <t>C14.9.16.2</t>
  </si>
  <si>
    <t>C14.9.17</t>
  </si>
  <si>
    <t>Light fittings (description of element)</t>
  </si>
  <si>
    <t>C14.10</t>
  </si>
  <si>
    <t>JACKING OF BRIDGE STRUCTURES</t>
  </si>
  <si>
    <t>C14.10.1</t>
  </si>
  <si>
    <t>Temporary support and foundations</t>
  </si>
  <si>
    <t>Design, construct and erect temporary supports for the jacking of (bridge deck)</t>
  </si>
  <si>
    <t>Dismantle and remove from site</t>
  </si>
  <si>
    <t>C14.10.1.2</t>
  </si>
  <si>
    <t>Jacking equipment</t>
  </si>
  <si>
    <t>C14.10.2</t>
  </si>
  <si>
    <t>C14.10.2.1</t>
  </si>
  <si>
    <t>Design, supply and install equipment for the jacking of (bridge deck)</t>
  </si>
  <si>
    <t>C14.10.2.2</t>
  </si>
  <si>
    <t>Dismantle and remove all jacking equipment from site</t>
  </si>
  <si>
    <t>C14.10.3</t>
  </si>
  <si>
    <t>Vertical jacking of the bridge deck (site details)</t>
  </si>
  <si>
    <t>C14.11</t>
  </si>
  <si>
    <t>REPAIR OF STEEL ELEMENTS</t>
  </si>
  <si>
    <t>C14.11.1</t>
  </si>
  <si>
    <t>Refurbishment of (describe item)</t>
  </si>
  <si>
    <t>C14.11.2</t>
  </si>
  <si>
    <t>Replacement of rivets or bolts with HSFG bolts (diameter and class indicated)</t>
  </si>
  <si>
    <t>C20.1</t>
  </si>
  <si>
    <t>TESTING MATERIALS AND JUDGEMENT OF WORKMANSHIP</t>
  </si>
  <si>
    <t>(d.i)</t>
  </si>
  <si>
    <t>Employer’s contribution to other special tests</t>
  </si>
  <si>
    <t>Handling costs and profit in respect of item C20.1.2.2(a)</t>
  </si>
  <si>
    <t>C20.1.2.2</t>
  </si>
  <si>
    <t>C13.1</t>
  </si>
  <si>
    <t>FOUNDATIONS</t>
  </si>
  <si>
    <t>C13.1.1</t>
  </si>
  <si>
    <t>Provision of designs and drawings of temporary works by an ECSA-registered Professional Engineer or Technologist or Geotechnical Engineer (description of works to which applicable):</t>
  </si>
  <si>
    <t>C13.1.2</t>
  </si>
  <si>
    <t>Additional foundation investigations:</t>
  </si>
  <si>
    <t>Provisional sum allowed for additional foundation investigations</t>
  </si>
  <si>
    <t>Handling costs and profit in respect of item C13.1.2.1</t>
  </si>
  <si>
    <t>C13.1.2.1</t>
  </si>
  <si>
    <t>C13.1.2.2</t>
  </si>
  <si>
    <t>Excavation:</t>
  </si>
  <si>
    <t>Excavating soft material situated within the following successive depth ranges:</t>
  </si>
  <si>
    <t>0 m up to 1,5 m</t>
  </si>
  <si>
    <t>&gt; 1,5 m and &lt; 3,0 m</t>
  </si>
  <si>
    <t>Etc. in increments of 1,5 m</t>
  </si>
  <si>
    <t>Extra over subitem C13.1.3.1 for excavation in hard material irrespective of depth</t>
  </si>
  <si>
    <t>Extra over subitem C13.1.3.1 for additional excavation required by the Engineer after excavation is complete</t>
  </si>
  <si>
    <t>Extra over subitem C13.1.3.1 for excavation by hand</t>
  </si>
  <si>
    <t>Extra over subitem C13.1.3.1 for excavation in restricted areas</t>
  </si>
  <si>
    <t>C13.1.3</t>
  </si>
  <si>
    <t>C13.1.3.1</t>
  </si>
  <si>
    <t>C13.1.3.2</t>
  </si>
  <si>
    <t>C13.1.3.3</t>
  </si>
  <si>
    <t>C13.1.3.4</t>
  </si>
  <si>
    <t>C13.1.3.5</t>
  </si>
  <si>
    <t>Excavation by labour enhanced methods:</t>
  </si>
  <si>
    <t>Excavate in soft material situated within the following successive depth ranges:</t>
  </si>
  <si>
    <t>Extra over item C13.1.3.1(a) for excavation in intermediate material</t>
  </si>
  <si>
    <t>Extra over item C13.1.3.1(a) for additional excavation required by the Engineer after excavation is complete</t>
  </si>
  <si>
    <t>C13.1.4</t>
  </si>
  <si>
    <t>C13.1.4.1</t>
  </si>
  <si>
    <t>C13.1.4.2</t>
  </si>
  <si>
    <t>C13.1.4.3</t>
  </si>
  <si>
    <t>Mass excavation within a restricted area (extra over item C13.1.3)</t>
  </si>
  <si>
    <t>Access and drainage:</t>
  </si>
  <si>
    <t>C13.1.5</t>
  </si>
  <si>
    <t>C13.1.6</t>
  </si>
  <si>
    <t>C13.1.6.1</t>
  </si>
  <si>
    <t>C13.1.6.2</t>
  </si>
  <si>
    <t>Access</t>
  </si>
  <si>
    <t>Drainage</t>
  </si>
  <si>
    <t>Backfill to excavations utilising:</t>
  </si>
  <si>
    <t>Material from excavation</t>
  </si>
  <si>
    <t>Imported material</t>
  </si>
  <si>
    <t>Soil cement</t>
  </si>
  <si>
    <t>C13.1.7</t>
  </si>
  <si>
    <t>C13.1.7.1</t>
  </si>
  <si>
    <t>C13.1.7.2</t>
  </si>
  <si>
    <t>C13.1.7.3</t>
  </si>
  <si>
    <t>Backfill to excavations utilising labour:</t>
  </si>
  <si>
    <t>C13.1.8</t>
  </si>
  <si>
    <t>C13.1.8.1</t>
  </si>
  <si>
    <t>C13.1.8.2</t>
  </si>
  <si>
    <t>C13.1.8.3</t>
  </si>
  <si>
    <t>Fill within a restricted area (extra over item C5.2.2)</t>
  </si>
  <si>
    <t>Haul in excess of 1,0 km on excavated material and on material imported for backfill, foundation fill and fill for caissons</t>
  </si>
  <si>
    <t>Haul in excess of 50 metres on excavated material and on foundation fill for labour enhanced construction</t>
  </si>
  <si>
    <t>C13.1.9</t>
  </si>
  <si>
    <t>C13.1.10</t>
  </si>
  <si>
    <t>C13.1.11</t>
  </si>
  <si>
    <t>Overbreak in excavation in hard material:</t>
  </si>
  <si>
    <t>Overbreak in excavation in hard material for labour enhanced construction:</t>
  </si>
  <si>
    <t>C13.1.12</t>
  </si>
  <si>
    <t>C13.1.13</t>
  </si>
  <si>
    <t>C13.1.14</t>
  </si>
  <si>
    <t>C13.1.14.1</t>
  </si>
  <si>
    <t>C13.1.14.2</t>
  </si>
  <si>
    <t>C13.1.14.3</t>
  </si>
  <si>
    <t>C13.1.14.4</t>
  </si>
  <si>
    <t>C13.1.14.5</t>
  </si>
  <si>
    <t>C13.1.14.6</t>
  </si>
  <si>
    <t>Foundation fill consisting of:</t>
  </si>
  <si>
    <t>Crushed-stone fill</t>
  </si>
  <si>
    <t>Compacted granular material</t>
  </si>
  <si>
    <t>Mass concrete (class indicated)</t>
  </si>
  <si>
    <t>Concrete blinding (thickness and class of concrete indicated)</t>
  </si>
  <si>
    <t>Plum concrete (class indicated)</t>
  </si>
  <si>
    <t>Foundation fill placed by labour enhanced methods consisting of:</t>
  </si>
  <si>
    <t>C13.1.15</t>
  </si>
  <si>
    <t>C13.1.15.1</t>
  </si>
  <si>
    <t>C13.1.15.2</t>
  </si>
  <si>
    <t>C13.1.15.3</t>
  </si>
  <si>
    <t>C13.1.15.4</t>
  </si>
  <si>
    <t>C13.1.15.5</t>
  </si>
  <si>
    <t>C13.1.15.6</t>
  </si>
  <si>
    <t>C13.1.16</t>
  </si>
  <si>
    <t>Establishment on site for drilling of holes and grouting of rock fissures (type of drilling indicated):</t>
  </si>
  <si>
    <t>C13.1.17</t>
  </si>
  <si>
    <t>Moving to and setting up equipment at each hole to be drilled for grouting:</t>
  </si>
  <si>
    <t>Drilling of holes for grouting (diameter and type of drilling indicated):</t>
  </si>
  <si>
    <t>Grouting of rock fissures (type of grout and for which purpose it is required indicated):</t>
  </si>
  <si>
    <t>Dowel bars:</t>
  </si>
  <si>
    <t>Drilling and preparation of holes (diameter and length indicated)</t>
  </si>
  <si>
    <t>Supply and installation of dowel bars (type, diameter, length, corrosion protection, together with type of grout, indicated)</t>
  </si>
  <si>
    <t>Foundation lining (type of material and thickness indicated):</t>
  </si>
  <si>
    <t>Foundation lining (type of material and thickness indicated), using labour enhanced methods</t>
  </si>
  <si>
    <t>Lateral support for excavations:</t>
  </si>
  <si>
    <t>Excavation or fill at (indicate location)</t>
  </si>
  <si>
    <t>0 to 2,5 m depth</t>
  </si>
  <si>
    <t>2,5 to 5,0 m depth</t>
  </si>
  <si>
    <t>Etc. at other locations</t>
  </si>
  <si>
    <t>Establishment on site for constructing caissons</t>
  </si>
  <si>
    <t>Formwork for caissons (class of finish indicated)</t>
  </si>
  <si>
    <t>Steel reinforcement for caissons:</t>
  </si>
  <si>
    <t>Mild-steel bars</t>
  </si>
  <si>
    <t>High-yield-stress-steel bars (type indicated)</t>
  </si>
  <si>
    <t>Cast in situ concrete in caissons and concrete seals (class of concrete indicated)</t>
  </si>
  <si>
    <t>Cutting edge for (diameter/ size indicated) caissons</t>
  </si>
  <si>
    <t>Sinking (diameter/size indicated) caissons through material situated within the following successive depth ranges:</t>
  </si>
  <si>
    <t>0 m up to 5,0 m</t>
  </si>
  <si>
    <t>Exceeding 5,0 m and up to 10 m</t>
  </si>
  <si>
    <t>Etc.in increments of 5,0 m depths</t>
  </si>
  <si>
    <t>Excavation for caissons:</t>
  </si>
  <si>
    <t>0 m up to 2,0 m</t>
  </si>
  <si>
    <t>Exceeding 2,0 m and up to 4,0 m</t>
  </si>
  <si>
    <t>Etc in increments of 2,0 m depths</t>
  </si>
  <si>
    <t>Extra over subitem C13.1.24.1 for excavation in hard material irrespective of depth</t>
  </si>
  <si>
    <t>Filling the caissons</t>
  </si>
  <si>
    <t>Stripping (size of caisson indicated) caisson heads</t>
  </si>
  <si>
    <t>C13.1.18</t>
  </si>
  <si>
    <t>C13.1.19</t>
  </si>
  <si>
    <t>C13.1.20</t>
  </si>
  <si>
    <t>C13.1.20.1</t>
  </si>
  <si>
    <t>C13.1.20.2</t>
  </si>
  <si>
    <t>C13.1.21</t>
  </si>
  <si>
    <t>C13.1.22</t>
  </si>
  <si>
    <t>C13.1.23</t>
  </si>
  <si>
    <t>C13.1.23.1</t>
  </si>
  <si>
    <t>C13.1.24</t>
  </si>
  <si>
    <t>C13.1.25</t>
  </si>
  <si>
    <t>C13.1.26</t>
  </si>
  <si>
    <t>C13.1.26.1</t>
  </si>
  <si>
    <t>C13.1.26.2</t>
  </si>
  <si>
    <t>C13.1.27</t>
  </si>
  <si>
    <t>C13.1.28</t>
  </si>
  <si>
    <t>C13.1.29</t>
  </si>
  <si>
    <t>C13.1.29.1</t>
  </si>
  <si>
    <t>C13.1.29.2</t>
  </si>
  <si>
    <t>C13.1.29.3</t>
  </si>
  <si>
    <t>C13.1.30</t>
  </si>
  <si>
    <t>C13.1.30.1</t>
  </si>
  <si>
    <t>C13.1.30.2</t>
  </si>
  <si>
    <t>C13.1.31</t>
  </si>
  <si>
    <t>C13.1.32</t>
  </si>
  <si>
    <t>FALSEWORK, FORMWORK AND CONCRETE FINISH</t>
  </si>
  <si>
    <t>Formwork to provide (class of finish indicated as F1, F2, F3 or board) surface finish to (description of member to which applicable)</t>
  </si>
  <si>
    <t>Vertical formwork to provide (class of finish indicated as F1, F2, F3 or board) surface finish to (description of member to which applicable)</t>
  </si>
  <si>
    <t>Horizontal formwork to provide (class of finish Indicated as F1, F2, F3 or board) surface finish to (description of member to which applicable)</t>
  </si>
  <si>
    <t>Inclined formwork to provide (class of finish indicated as F1, F2, F3 or board) surface finish to (description of member to which applicable)</t>
  </si>
  <si>
    <t>C13.2.1</t>
  </si>
  <si>
    <t>C13.2</t>
  </si>
  <si>
    <t>C13.2.2</t>
  </si>
  <si>
    <t>C13.2.3</t>
  </si>
  <si>
    <t>C13.2.4</t>
  </si>
  <si>
    <t>Permanent formwork</t>
  </si>
  <si>
    <t>To form voids of (diameter/ size of void indicated) in (description of member to which applicable)</t>
  </si>
  <si>
    <t>Of (description of material and member to which applicable)</t>
  </si>
  <si>
    <t>Formwork to form open joints (description of member to which applicable, and location)</t>
  </si>
  <si>
    <t>C13.2.5</t>
  </si>
  <si>
    <t>C13.2.5.1</t>
  </si>
  <si>
    <t>C13.2.5.2</t>
  </si>
  <si>
    <t>C13.2.6</t>
  </si>
  <si>
    <t>Establishment on the site for sliding formwork operations</t>
  </si>
  <si>
    <t>C13.2.7</t>
  </si>
  <si>
    <t>C13.2.8</t>
  </si>
  <si>
    <t>C13.2.9</t>
  </si>
  <si>
    <t>Transporting to and setting up the sliding formwork assembly at (description of each structure)</t>
  </si>
  <si>
    <t>Forming the concrete by sliding formwork for (description of each structure and class of surface finish to exposed surfaces indicated)</t>
  </si>
  <si>
    <t>Provision of designs and drawings of falsework and formwork by an ECSA registered Professional Engineer or Technologist (description of member to which applicable)</t>
  </si>
  <si>
    <t>C13.2.10</t>
  </si>
  <si>
    <t>C13.3</t>
  </si>
  <si>
    <t>STEEL REINFORCEMENT</t>
  </si>
  <si>
    <t>C13.3.1</t>
  </si>
  <si>
    <t>C13.3.1.1</t>
  </si>
  <si>
    <t>(Description of portion of structure to which applicable):</t>
  </si>
  <si>
    <t>Welded Steel Fabric</t>
  </si>
  <si>
    <t>Stainless steel bars (type indicated)</t>
  </si>
  <si>
    <t>Other Materials (specify material)</t>
  </si>
  <si>
    <t>Etc. for other structures or parts of structures</t>
  </si>
  <si>
    <t>C13.3.1.2</t>
  </si>
  <si>
    <t>Mechanical couplers (type of coupler and diameter of bar indicated)</t>
  </si>
  <si>
    <t>Spacer ladders for (description of part of structure to which applicable)</t>
  </si>
  <si>
    <t>Extra-over item C13.3.1 (a), (b), etc. for galvanising of reinforcement</t>
  </si>
  <si>
    <t>C13.3.2</t>
  </si>
  <si>
    <t>C13.3.3</t>
  </si>
  <si>
    <t>C13.3.4</t>
  </si>
  <si>
    <t>Reinforcement for:</t>
  </si>
  <si>
    <t>C13.4</t>
  </si>
  <si>
    <t>CONCRETE</t>
  </si>
  <si>
    <t>Cast in situ concrete (Class of concrete and use or position in structure stated):</t>
  </si>
  <si>
    <t>Strength concrete (class C):</t>
  </si>
  <si>
    <t>Indicate part of structure, class code and 28 day characteristic cylinder strength/characteristic compressive cube strength and nominal aggregate size e.g. Blinding C12/15-20</t>
  </si>
  <si>
    <t>Etc. For other parts of structure</t>
  </si>
  <si>
    <t>Durable concrete (class D):</t>
  </si>
  <si>
    <t>Indicate part of structure, class code and 28 day characteristic cylinder strength/characteristic compressive cube strength, environmental exposure and service life and nominal aggregate size e.g. Deck slab D35/45-XS1(100)-20</t>
  </si>
  <si>
    <t>Prescribed-composition concrete (class P):</t>
  </si>
  <si>
    <t>Indicate part of structure, class code and 28 day characteristic cylinder strength/characteristic compressive cube strength and nominal aggregate size e.g. Piers P32/40-20</t>
  </si>
  <si>
    <t>Etc. for other parts of structure</t>
  </si>
  <si>
    <t>Labour enhanced cast in situ concrete (class of concrete and use or position in structure stated)</t>
  </si>
  <si>
    <t>Commercially- Sourced concrete</t>
  </si>
  <si>
    <t>Contractor-mixed concrete on site</t>
  </si>
  <si>
    <t>Extra over item C13.4.1 for the protection of concrete from adverse environmental conditions, if required:</t>
  </si>
  <si>
    <t>Etc for other parts of structure</t>
  </si>
  <si>
    <t>Extra over item C13.4.2 for the protection of labour enhanced concrete from adverse environmental conditions</t>
  </si>
  <si>
    <t>(Class of concrete and use or position in structure stated):</t>
  </si>
  <si>
    <t>Curing and surface protection of cast in situ concrete, as and where specifically required:</t>
  </si>
  <si>
    <t>Indicate structural element and surface to be cured (Tenderer to specify method of curing):</t>
  </si>
  <si>
    <t>Etc for other parts of structure (Tenderer to specify method of curing)</t>
  </si>
  <si>
    <t>Curing and surface protection of labour enhanced cast in situ concrete</t>
  </si>
  <si>
    <t>Structural element and surface to be stated (Tenderer to specify method of curing)</t>
  </si>
  <si>
    <t>No-fines concrete (class NF):</t>
  </si>
  <si>
    <t>Cast in situ:</t>
  </si>
  <si>
    <t>Indicate class of no-fines concrete and portion of structure or use</t>
  </si>
  <si>
    <t>Etc for other classes of no-fines concrete and other portions of structures or uses</t>
  </si>
  <si>
    <t>Precast:</t>
  </si>
  <si>
    <t>Indicate class of no-fines concrete and describe unit with reference to drawing:</t>
  </si>
  <si>
    <t>Etc for other classes of no-fines concrete and units of other types and sizes</t>
  </si>
  <si>
    <t>Labour enhanced no fines concrete (Class NF)</t>
  </si>
  <si>
    <t>Cast in situ (class and portion of structure or use stated)</t>
  </si>
  <si>
    <t>Precast</t>
  </si>
  <si>
    <t>Manufacturing precast concrete members (description of member with reference to drawing)</t>
  </si>
  <si>
    <t>Labour enhanced manufacture of precast concrete members (Description of member with reference to drawing)</t>
  </si>
  <si>
    <t>Transporting and erecting precast concrete members (description of member and approximate mass to be given)</t>
  </si>
  <si>
    <t>Labour enhanced transporting and erecting precast concrete members (Description of member and approximate mass to be given)</t>
  </si>
  <si>
    <t>Complete demolition and disposal of existing structural concrete elements or parts existing structures:</t>
  </si>
  <si>
    <t>(Member Indicated)</t>
  </si>
  <si>
    <t>etc. for other members</t>
  </si>
  <si>
    <t>Controlled demolition of concrete from structural elements:</t>
  </si>
  <si>
    <t>C13.4.1</t>
  </si>
  <si>
    <t>C13.4.1.1</t>
  </si>
  <si>
    <t>C13.4.1.2</t>
  </si>
  <si>
    <t>C13.4.1.3</t>
  </si>
  <si>
    <t>C13.4.2</t>
  </si>
  <si>
    <t>C13.4.2.1</t>
  </si>
  <si>
    <t>C13.4.2.3</t>
  </si>
  <si>
    <t>C13.4.3</t>
  </si>
  <si>
    <t>C13.4.3.1</t>
  </si>
  <si>
    <t>C13.4.3.2</t>
  </si>
  <si>
    <t>C13.4.3.3</t>
  </si>
  <si>
    <t>C13.4.4</t>
  </si>
  <si>
    <t>C13.4.4.1</t>
  </si>
  <si>
    <t>C13.4.5.1</t>
  </si>
  <si>
    <t>C13.4.5.2</t>
  </si>
  <si>
    <t>C13.4.5</t>
  </si>
  <si>
    <t>C13.4.6</t>
  </si>
  <si>
    <t>C13.4.6.1</t>
  </si>
  <si>
    <t>C13.4.7</t>
  </si>
  <si>
    <t>C13.4.7.1</t>
  </si>
  <si>
    <t>C13.4.7.2</t>
  </si>
  <si>
    <t>C13.4.8</t>
  </si>
  <si>
    <t>C13.4.8.1</t>
  </si>
  <si>
    <t>C13.4.8.2</t>
  </si>
  <si>
    <t>C13.4.9</t>
  </si>
  <si>
    <t>C13.4.10</t>
  </si>
  <si>
    <t>C13.4.11</t>
  </si>
  <si>
    <t>C13.4.12</t>
  </si>
  <si>
    <t>C13.4.13</t>
  </si>
  <si>
    <t>C13.4.13.1</t>
  </si>
  <si>
    <t>C13.4.13.2</t>
  </si>
  <si>
    <t>C13.4.14</t>
  </si>
  <si>
    <t>C13.4.14.1</t>
  </si>
  <si>
    <t>C13.4.14.2</t>
  </si>
  <si>
    <t>PRESTRESSING</t>
  </si>
  <si>
    <t>C13.5</t>
  </si>
  <si>
    <t>C13.5.1</t>
  </si>
  <si>
    <t>Prestressing tendons:</t>
  </si>
  <si>
    <t>Longitudinal tendons</t>
  </si>
  <si>
    <t>Transverse tendons</t>
  </si>
  <si>
    <t>Vertical tendons</t>
  </si>
  <si>
    <t>C13.5.1.1</t>
  </si>
  <si>
    <t>C13.5.1.2</t>
  </si>
  <si>
    <t>C13.5.1.3</t>
  </si>
  <si>
    <t>Anchorages and couplers:</t>
  </si>
  <si>
    <t>Anchorage at jacking end</t>
  </si>
  <si>
    <t>Anchorage at dead end</t>
  </si>
  <si>
    <t>Coupler at jacking end</t>
  </si>
  <si>
    <t>Coupler at dead end</t>
  </si>
  <si>
    <t>Extra over item C13.5.2 for partially tensioning the tendons</t>
  </si>
  <si>
    <t>C13.5.2</t>
  </si>
  <si>
    <t>C13.5.2.1</t>
  </si>
  <si>
    <t>C13.5.2.2</t>
  </si>
  <si>
    <t>C13.5.2.3</t>
  </si>
  <si>
    <t>C13.5.2.4</t>
  </si>
  <si>
    <t>C13.5.3</t>
  </si>
  <si>
    <t>lump sum</t>
  </si>
  <si>
    <t>C13.8</t>
  </si>
  <si>
    <t>ANCILLARY STRUCTURAL ELEMENTS</t>
  </si>
  <si>
    <t>C13.8.1</t>
  </si>
  <si>
    <t>Concrete barriers and parapets (refer to drawings)</t>
  </si>
  <si>
    <t>Barriers</t>
  </si>
  <si>
    <t>Parapets</t>
  </si>
  <si>
    <t>C13.8.1.1</t>
  </si>
  <si>
    <t>C13.8.1.2</t>
  </si>
  <si>
    <t>End blocks (length indicated)</t>
  </si>
  <si>
    <t>Concrete transition blocks (length indicated)</t>
  </si>
  <si>
    <t>Concrete pedestrian railings</t>
  </si>
  <si>
    <t>Steel railings (type described)</t>
  </si>
  <si>
    <t>Service ducts in structures</t>
  </si>
  <si>
    <t>Type and size (diameter)</t>
  </si>
  <si>
    <t>Joint in ducts at bridge deck expansion joints</t>
  </si>
  <si>
    <t>Numbers for structures: (refer to drawings)</t>
  </si>
  <si>
    <t>Number plates</t>
  </si>
  <si>
    <t>Painted numbers</t>
  </si>
  <si>
    <t>Numbers formed in concrete</t>
  </si>
  <si>
    <t>Numbers on concrete pedestals</t>
  </si>
  <si>
    <t>Cast in situ no-fines concrete (class of concrete indicated)</t>
  </si>
  <si>
    <t>Precast no-fines concrete units (class of concrete and description of unit)</t>
  </si>
  <si>
    <t>Drainage pipes and weep holes:</t>
  </si>
  <si>
    <t>Drainage pipes:</t>
  </si>
  <si>
    <t>(Type and size indicated)</t>
  </si>
  <si>
    <t>Weep holes:</t>
  </si>
  <si>
    <t>Drainage gulley’s (description of each type given)</t>
  </si>
  <si>
    <t>Synthetic-fibre filter fabric (type indicated and description)</t>
  </si>
  <si>
    <t>Concrete channels adjoining structural works (size indicated)</t>
  </si>
  <si>
    <t>Crushed stone in drainage strips (stone size indicated)</t>
  </si>
  <si>
    <t>Drainage strips (type, size and grade indicated)</t>
  </si>
  <si>
    <t>Perforated drainage pipes:</t>
  </si>
  <si>
    <t>Size (diameter) and type of pipe wrapped in synthetic – filter fabric as specified (describe type, grade etc.)</t>
  </si>
  <si>
    <t>Supplying and installing bolt groups complete with electrification brackets:</t>
  </si>
  <si>
    <t>Single-bolt groups</t>
  </si>
  <si>
    <t>Double-bolt groups</t>
  </si>
  <si>
    <t>C13.8.2</t>
  </si>
  <si>
    <t>C13.8.3</t>
  </si>
  <si>
    <t>C13.8.4</t>
  </si>
  <si>
    <t>C13.8.5</t>
  </si>
  <si>
    <t>C13.8.6</t>
  </si>
  <si>
    <t>C13.8.6.1</t>
  </si>
  <si>
    <t>C13.8.6.2</t>
  </si>
  <si>
    <t>C13.8.7</t>
  </si>
  <si>
    <t>C13.8.8</t>
  </si>
  <si>
    <t>C13.8.9</t>
  </si>
  <si>
    <t>C13.8.7.1</t>
  </si>
  <si>
    <t>C13.8.7.2</t>
  </si>
  <si>
    <t>C13.8.7.3</t>
  </si>
  <si>
    <t>C13.8.7.4</t>
  </si>
  <si>
    <t>C13.8.10</t>
  </si>
  <si>
    <t>C13.8.10.1</t>
  </si>
  <si>
    <t>C13.8.10.2</t>
  </si>
  <si>
    <t>C13.8.11</t>
  </si>
  <si>
    <t>C13.8.12</t>
  </si>
  <si>
    <t>C13.8.13</t>
  </si>
  <si>
    <t>C13.8.14</t>
  </si>
  <si>
    <t>C13.8.15</t>
  </si>
  <si>
    <t>C13.8.16</t>
  </si>
  <si>
    <t>C13.8.16.1</t>
  </si>
  <si>
    <t>C13.8.17</t>
  </si>
  <si>
    <t>C13.8.17.1</t>
  </si>
  <si>
    <t>C13.8.17.2</t>
  </si>
  <si>
    <t>C13.9</t>
  </si>
  <si>
    <t>STRUCTURAL STEELWORK FOR MINOR STRUCTURES</t>
  </si>
  <si>
    <t>Structural steel:</t>
  </si>
  <si>
    <t>C13.9.1</t>
  </si>
  <si>
    <t>C13.9.1.1</t>
  </si>
  <si>
    <t>C13.9.1.2</t>
  </si>
  <si>
    <t>C13.9.1.3</t>
  </si>
  <si>
    <t>C13.9.2</t>
  </si>
  <si>
    <t>C13.9.2.1</t>
  </si>
  <si>
    <t>C13.9.2.2</t>
  </si>
  <si>
    <t>C13.9.3</t>
  </si>
  <si>
    <t>C13.9.3.1</t>
  </si>
  <si>
    <t>(Structure/article described)</t>
  </si>
  <si>
    <t>Anchor bolts:</t>
  </si>
  <si>
    <t>(Description of each assembly, and grade/type of steel, diameter and length indicated)</t>
  </si>
  <si>
    <t>Corrosion protection:</t>
  </si>
  <si>
    <t>Sprayed-on metal:</t>
  </si>
  <si>
    <t>(Type of metal and thickness or type symbol of coating indicated)</t>
  </si>
  <si>
    <t>Galvanising</t>
  </si>
  <si>
    <t>C13.9.3.2</t>
  </si>
  <si>
    <t>C13.10</t>
  </si>
  <si>
    <t>PAINTING OF MINOR STRUCTURES</t>
  </si>
  <si>
    <t>Painting:</t>
  </si>
  <si>
    <t>(Describe structure/article)</t>
  </si>
  <si>
    <t>C13.10.1</t>
  </si>
  <si>
    <t>C13.10.1.1</t>
  </si>
  <si>
    <t>C13.10.1.2</t>
  </si>
  <si>
    <t>C13.10.1.3</t>
  </si>
  <si>
    <t>C13.10.1.4</t>
  </si>
  <si>
    <t>Extra-over item C13.10.2, using non-toxic materials:</t>
  </si>
  <si>
    <t>C13.10.2</t>
  </si>
  <si>
    <t>C13.10.2.1</t>
  </si>
  <si>
    <t>C13.10.2.2</t>
  </si>
  <si>
    <t>C13.10.2.3</t>
  </si>
  <si>
    <t>C13.10.2.4</t>
  </si>
  <si>
    <t>STRUCTURAL STEELWORK FOR MAJOR STRUCTURES</t>
  </si>
  <si>
    <t>C13.11</t>
  </si>
  <si>
    <t>C13.11.1</t>
  </si>
  <si>
    <t>Supply, fabrication and erection of steelwork (location, member, grade and type identified)</t>
  </si>
  <si>
    <t>Miscellaneous metalwork (location and member to be specified)</t>
  </si>
  <si>
    <t>C13.11.2</t>
  </si>
  <si>
    <t>C13.12</t>
  </si>
  <si>
    <t>STRUCTURAL STEEL PROTECTIVE TREATMENT OF MAJOR STRUCTURES</t>
  </si>
  <si>
    <t>C13.12.1</t>
  </si>
  <si>
    <t>Steelwork protective system:</t>
  </si>
  <si>
    <t>(system and location to be specified)</t>
  </si>
  <si>
    <t>C13.12.1.1</t>
  </si>
  <si>
    <t>C13.12.1.2</t>
  </si>
  <si>
    <t>C13.13</t>
  </si>
  <si>
    <t>INCREMENTAL LAUNCHING OF BRIDGE DECKS</t>
  </si>
  <si>
    <t>C13.13.1</t>
  </si>
  <si>
    <t>Temporary bridge segment casting yard:</t>
  </si>
  <si>
    <t>Installation (Description of Structure)</t>
  </si>
  <si>
    <t>Cover to casting area:</t>
  </si>
  <si>
    <t>Provide cover (Description of Structure)</t>
  </si>
  <si>
    <t>Re-use (Description of Structure)</t>
  </si>
  <si>
    <t>Launching girder:</t>
  </si>
  <si>
    <t>Provide launching girder (Description of Structure)</t>
  </si>
  <si>
    <t>Formwork assembly:</t>
  </si>
  <si>
    <t>Supply formwork assembly (Description of Structure)</t>
  </si>
  <si>
    <t>Launching equipment:</t>
  </si>
  <si>
    <t>Supply launching equipment (Description of Structure)</t>
  </si>
  <si>
    <t>Temporary bearings, side guides and launching pads:</t>
  </si>
  <si>
    <t>Supply temporary bearings</t>
  </si>
  <si>
    <t>Supply side guides</t>
  </si>
  <si>
    <t>Re-use of temporary bearings</t>
  </si>
  <si>
    <t>Re-use of side guides</t>
  </si>
  <si>
    <t>Platforms:</t>
  </si>
  <si>
    <t>Supply platforms (Description of Structure)</t>
  </si>
  <si>
    <t>Stay system for piers:</t>
  </si>
  <si>
    <t>Pier (description)</t>
  </si>
  <si>
    <t>Launching of deck segments:</t>
  </si>
  <si>
    <t>Structure (description) deck segments</t>
  </si>
  <si>
    <t>Temporary piers including piles and pilecap:</t>
  </si>
  <si>
    <t>Temporary piers (description)</t>
  </si>
  <si>
    <t>C13.13.1.1</t>
  </si>
  <si>
    <t>C13.13.2</t>
  </si>
  <si>
    <t>C13.13.2.1</t>
  </si>
  <si>
    <t>C13.13.2.2</t>
  </si>
  <si>
    <t>C13.13.3</t>
  </si>
  <si>
    <t>C13.13.3.1</t>
  </si>
  <si>
    <t>C13.13.3.2</t>
  </si>
  <si>
    <t>C13.13.4</t>
  </si>
  <si>
    <t>C13.13.4.1</t>
  </si>
  <si>
    <t>C13.13.4.2</t>
  </si>
  <si>
    <t>C13.13.5</t>
  </si>
  <si>
    <t>C13.13.5.1</t>
  </si>
  <si>
    <t>C13.13.5.2</t>
  </si>
  <si>
    <t>C13.13.6</t>
  </si>
  <si>
    <t>C13.13.6.1</t>
  </si>
  <si>
    <t>C13.13.6.2</t>
  </si>
  <si>
    <t>C13.13.6.3</t>
  </si>
  <si>
    <t>C13.13.6.4</t>
  </si>
  <si>
    <t>C13.13.7</t>
  </si>
  <si>
    <t>C13.13.7.1</t>
  </si>
  <si>
    <t>C13.13.7.2</t>
  </si>
  <si>
    <t>C13.13.8</t>
  </si>
  <si>
    <t>C13.13.8.1</t>
  </si>
  <si>
    <t>C13.13.9</t>
  </si>
  <si>
    <t>C13.13.9.1</t>
  </si>
  <si>
    <t>C13.13.10</t>
  </si>
  <si>
    <t>C13.13.10.1</t>
  </si>
  <si>
    <t>C13.14</t>
  </si>
  <si>
    <t>SPECIALIST STRUCTURES</t>
  </si>
  <si>
    <t>C3.3.13</t>
  </si>
  <si>
    <t>Welded steel fabric</t>
  </si>
  <si>
    <t>C3.3.12.3</t>
  </si>
  <si>
    <t>Mild steel bars</t>
  </si>
  <si>
    <t>Reinforcement:</t>
  </si>
  <si>
    <t>C3.3.12</t>
  </si>
  <si>
    <t>C3.3.10</t>
  </si>
  <si>
    <t>To ends of slabs</t>
  </si>
  <si>
    <t>C3.3.9.3</t>
  </si>
  <si>
    <t>To sides with formwork on both internal and external faces (each face measured)</t>
  </si>
  <si>
    <t>C3.3.9.2</t>
  </si>
  <si>
    <t>Formwork to cast in situ concrete lining for open drains (Class F2 surface finish):</t>
  </si>
  <si>
    <t>C3.3.9</t>
  </si>
  <si>
    <t>C3.3.8.2</t>
  </si>
  <si>
    <t>C3.3.8.1</t>
  </si>
  <si>
    <t>Linings for open drains:</t>
  </si>
  <si>
    <t>C3.3.8</t>
  </si>
  <si>
    <t>C3.3.6.1</t>
  </si>
  <si>
    <t>C3.3.6</t>
  </si>
  <si>
    <t>C3.3.2.1</t>
  </si>
  <si>
    <t>C3.3</t>
  </si>
  <si>
    <t>Exceeding 1.5m and up to 3.0m</t>
  </si>
  <si>
    <t>DRAINS</t>
  </si>
  <si>
    <t>C3.1</t>
  </si>
  <si>
    <t>ℓ</t>
  </si>
  <si>
    <t>C3.2.13.1</t>
  </si>
  <si>
    <t>C3.2.3.5</t>
  </si>
  <si>
    <t>C3.2.3.4</t>
  </si>
  <si>
    <t>C3.2.3.3</t>
  </si>
  <si>
    <t>Concrete pipe culverts:</t>
  </si>
  <si>
    <t>C3.2.3</t>
  </si>
  <si>
    <t>Using imported selected material:</t>
  </si>
  <si>
    <t>C3.2.2.2</t>
  </si>
  <si>
    <t>Using the excavated material</t>
  </si>
  <si>
    <t>C3.2.2.1</t>
  </si>
  <si>
    <t>Backfilling:</t>
  </si>
  <si>
    <t>C3.2.2</t>
  </si>
  <si>
    <t>Extra over sub-item C3.2.1.1 for excavation in stabilised existing road layers, irrespective of depth</t>
  </si>
  <si>
    <t>C3.2.1.5</t>
  </si>
  <si>
    <t>Extra over sub-item C3.2.1.1 for excavation in hard or boulder material,
irrespective of depth</t>
  </si>
  <si>
    <t>C3.2.1.4</t>
  </si>
  <si>
    <t>Excavating intermediate material 0 m to 1,5 m below the surface level using labour enhanced construction methods, or instructed by hand under Clause A3.2.7.2d):</t>
  </si>
  <si>
    <t>C3.2.1.3</t>
  </si>
  <si>
    <t>Excavating soft material 0 m to 1,5 m below the surface level using labour enhanced construction methods, or instructed by hand under Clause A3.2.7.2d):</t>
  </si>
  <si>
    <t>C3.2.1.2</t>
  </si>
  <si>
    <t>Excavating in all material situated within the following depth ranges below the surface level:</t>
  </si>
  <si>
    <t>C3.2.1.1</t>
  </si>
  <si>
    <t>Excavation for culvert structures:</t>
  </si>
  <si>
    <t>C3.2.1</t>
  </si>
  <si>
    <t>CULVERTS</t>
  </si>
  <si>
    <t>C3.2</t>
  </si>
  <si>
    <r>
      <t>m</t>
    </r>
    <r>
      <rPr>
        <vertAlign val="superscript"/>
        <sz val="10"/>
        <rFont val="Arial"/>
        <family val="2"/>
      </rPr>
      <t>3</t>
    </r>
    <r>
      <rPr>
        <sz val="10"/>
        <rFont val="Arial"/>
        <family val="2"/>
      </rPr>
      <t>-km</t>
    </r>
  </si>
  <si>
    <r>
      <t>m</t>
    </r>
    <r>
      <rPr>
        <sz val="10"/>
        <rFont val="Calibri"/>
        <family val="2"/>
      </rPr>
      <t>²</t>
    </r>
  </si>
  <si>
    <r>
      <t>m</t>
    </r>
    <r>
      <rPr>
        <sz val="10"/>
        <rFont val="Calibri"/>
        <family val="2"/>
      </rPr>
      <t>³</t>
    </r>
  </si>
  <si>
    <t>kℓ</t>
  </si>
  <si>
    <t>Kerb and grid inlets, and other services structures</t>
  </si>
  <si>
    <t>C4.3.20.3</t>
  </si>
  <si>
    <t>Precast and in situ concrete kerbing, edge beams and channels at precast kerbing</t>
  </si>
  <si>
    <t>C4.3.20.2</t>
  </si>
  <si>
    <t>Paving blocks</t>
  </si>
  <si>
    <t>C4.3.20.1</t>
  </si>
  <si>
    <t>Spoiling of paving blocks and road edging in spoil sites designated by the Contractor</t>
  </si>
  <si>
    <t>C4.3.20</t>
  </si>
  <si>
    <t>C4.3.19.3</t>
  </si>
  <si>
    <t>C4.3.19.2</t>
  </si>
  <si>
    <t>C4.3.19.1</t>
  </si>
  <si>
    <t>Spoiling of paving blocks and road edging in spoil sites designated by the Employer</t>
  </si>
  <si>
    <t>C4.3.19</t>
  </si>
  <si>
    <t>Concrete material</t>
  </si>
  <si>
    <t>C4.3.18.4</t>
  </si>
  <si>
    <t>Cemented material</t>
  </si>
  <si>
    <t>C4.3.18.3</t>
  </si>
  <si>
    <t>Crushed stone, macadam, gravel and sand material</t>
  </si>
  <si>
    <t>C4.3.18.2</t>
  </si>
  <si>
    <t>Asphalt material</t>
  </si>
  <si>
    <t>C4.3.18.1</t>
  </si>
  <si>
    <t>Excavate non-compliant or excess pavement layer material to spoil in sites</t>
  </si>
  <si>
    <t>C4.3.18</t>
  </si>
  <si>
    <t>C4.3.17.4</t>
  </si>
  <si>
    <t>C4.3.17.3</t>
  </si>
  <si>
    <t>C4.3.17.2</t>
  </si>
  <si>
    <t>C4.3.17.1</t>
  </si>
  <si>
    <t>C4.3.17</t>
  </si>
  <si>
    <t>Precast manholes</t>
  </si>
  <si>
    <t>C4.3.16.4</t>
  </si>
  <si>
    <t>Precast kerb inlets</t>
  </si>
  <si>
    <t>C4.3.16.3</t>
  </si>
  <si>
    <t>Precast concrete kerbing (specify type or figure number and length of sections)</t>
  </si>
  <si>
    <t>C4.3.16.2</t>
  </si>
  <si>
    <t>Paving blocks (specify type or size and thickness)</t>
  </si>
  <si>
    <t>C4.3.16.1</t>
  </si>
  <si>
    <t>Stacking paving blocks and road edging</t>
  </si>
  <si>
    <t>C4.3.16</t>
  </si>
  <si>
    <t>Concrete pavements</t>
  </si>
  <si>
    <t>C4.3.15.5</t>
  </si>
  <si>
    <t>Additional material investigations</t>
  </si>
  <si>
    <t>m2</t>
  </si>
  <si>
    <r>
      <t>m</t>
    </r>
    <r>
      <rPr>
        <vertAlign val="superscript"/>
        <sz val="10"/>
        <rFont val="Arial"/>
        <family val="2"/>
      </rPr>
      <t>2</t>
    </r>
    <r>
      <rPr>
        <sz val="10"/>
        <rFont val="Arial"/>
        <family val="2"/>
      </rPr>
      <t>-pass</t>
    </r>
  </si>
  <si>
    <t>Prov Sum</t>
  </si>
  <si>
    <t>Compacting the floor of the excavation for patching</t>
  </si>
  <si>
    <t>C5.5.26.1</t>
  </si>
  <si>
    <t>150 mm cores drilled from pavement for testing of compressive strength</t>
  </si>
  <si>
    <t>C6.1.8.2</t>
  </si>
  <si>
    <t>100 mm cores drilled from pavement for testing of compressive strength</t>
  </si>
  <si>
    <t>C6.1.8.1</t>
  </si>
  <si>
    <t>Drilling of testing of cores</t>
  </si>
  <si>
    <t>C6.1.8</t>
  </si>
  <si>
    <t>C6.1.7.3</t>
  </si>
  <si>
    <t>High tensile steel bars</t>
  </si>
  <si>
    <t>C6.1.7.2</t>
  </si>
  <si>
    <t>C6.1.7.1</t>
  </si>
  <si>
    <t>Steel reinforcement in concrete pavements</t>
  </si>
  <si>
    <t>C6.1.7</t>
  </si>
  <si>
    <t>Forming and sealing joints between asphalt and concrete pavements</t>
  </si>
  <si>
    <t>C6.1.6.6</t>
  </si>
  <si>
    <t>High tensile steel</t>
  </si>
  <si>
    <t>Mild steel</t>
  </si>
  <si>
    <t>Tie-bars: installed in new concrete (indicate, diameter and length):</t>
  </si>
  <si>
    <t>C6.1.6.5</t>
  </si>
  <si>
    <t>Pre-installed on approved frame</t>
  </si>
  <si>
    <t>Inserted by mechanical dowel bar inserter</t>
  </si>
  <si>
    <t>Dowel bars: mild steel inserted in new concrete (indicate diameter, length and position on drawings):</t>
  </si>
  <si>
    <t>C6.1.6.4</t>
  </si>
  <si>
    <t>Sealed transverse contraction joints sawn in two separate operations (widths as shown on the drawings)</t>
  </si>
  <si>
    <t>C6.1.6.3</t>
  </si>
  <si>
    <t>Unsealed hinge joints (indicate type and reference to drawings)</t>
  </si>
  <si>
    <t>Sealed hinge joints (indicate type and reference to drawings)</t>
  </si>
  <si>
    <t>Longitudinal hinge joints:</t>
  </si>
  <si>
    <t>C6.1.6.2</t>
  </si>
  <si>
    <t>Expansion joints complete (excluding dowels)</t>
  </si>
  <si>
    <t xml:space="preserve">   C6.1.6.1</t>
  </si>
  <si>
    <t>Joints</t>
  </si>
  <si>
    <t>C6.1.6</t>
  </si>
  <si>
    <t>Variation in the rate of application of the curing compound</t>
  </si>
  <si>
    <t>C6.1.5</t>
  </si>
  <si>
    <t>Labour enhanced construction</t>
  </si>
  <si>
    <t>Paver constructed</t>
  </si>
  <si>
    <t>Curing:</t>
  </si>
  <si>
    <t>C6.1.4.3</t>
  </si>
  <si>
    <t>Burlap-dragged and broom finish only</t>
  </si>
  <si>
    <t>C6.1.4.2</t>
  </si>
  <si>
    <t>Burlap-dragged and grooved texture:</t>
  </si>
  <si>
    <t>C6.1.4.1</t>
  </si>
  <si>
    <t>Texturing and curing the concrete pavement</t>
  </si>
  <si>
    <t>C6.1.4</t>
  </si>
  <si>
    <t>Labour enhanced construction (state nominal thickness)</t>
  </si>
  <si>
    <t>Paver laid construction (state nominal thickness)</t>
  </si>
  <si>
    <t>Continuously reinforced concrete pavement (CRCP):</t>
  </si>
  <si>
    <t>C6.1.3.1</t>
  </si>
  <si>
    <t>Construction of continuously reinforced concrete pavement (Excluding texturing and curing)</t>
  </si>
  <si>
    <t>C6.1.3</t>
  </si>
  <si>
    <t>Additional concrete placed to thicken up the slab at joints as specified in the Contract Documentation</t>
  </si>
  <si>
    <t>C6.1.2.3</t>
  </si>
  <si>
    <t>JCP with dowels:</t>
  </si>
  <si>
    <t>C6.1.2.2</t>
  </si>
  <si>
    <t>JCP without dowels:</t>
  </si>
  <si>
    <t>C6.1.2.1</t>
  </si>
  <si>
    <t>Construction of jointed concrete pavement (JCP) (Excluding texturing and curing)</t>
  </si>
  <si>
    <t>C6.1.2</t>
  </si>
  <si>
    <t>Labour enhanced construction (state pavement type and nominal thickness)</t>
  </si>
  <si>
    <t>C6.1.1.2</t>
  </si>
  <si>
    <t>Mechanical construction (state pavement type and nominal thickness)</t>
  </si>
  <si>
    <t>C6.1.1.1</t>
  </si>
  <si>
    <t>Construction of trial section (Complete: including texturing and curing)</t>
  </si>
  <si>
    <t>C6.1.1</t>
  </si>
  <si>
    <t>PAVER LAID CONCRETE LAYERS</t>
  </si>
  <si>
    <t>C6.1</t>
  </si>
  <si>
    <t>Concrete block paving (indicate class, type and thickness of blocks)</t>
  </si>
  <si>
    <t>C6.2.4.1</t>
  </si>
  <si>
    <t>C6.2.4</t>
  </si>
  <si>
    <t>Contractor’s charges and profit added to the prime cost sum</t>
  </si>
  <si>
    <t>C6.2.3.2</t>
  </si>
  <si>
    <t>PC sum</t>
  </si>
  <si>
    <t>Provision of materials</t>
  </si>
  <si>
    <t>C6.2.3.1</t>
  </si>
  <si>
    <t>Cast in-situ concrete edge and intermediate beams</t>
  </si>
  <si>
    <t>C6.2.2</t>
  </si>
  <si>
    <t>C6.2.1.1</t>
  </si>
  <si>
    <t>Segmental block paving</t>
  </si>
  <si>
    <t>C6.2.1</t>
  </si>
  <si>
    <t>SEGMENTAL BLOCK PAVING LAYERS</t>
  </si>
  <si>
    <t>C6.2</t>
  </si>
  <si>
    <r>
      <t>m</t>
    </r>
    <r>
      <rPr>
        <vertAlign val="superscript"/>
        <sz val="10"/>
        <rFont val="Calibri"/>
        <family val="2"/>
      </rPr>
      <t>2</t>
    </r>
  </si>
  <si>
    <r>
      <t>m</t>
    </r>
    <r>
      <rPr>
        <vertAlign val="superscript"/>
        <sz val="10"/>
        <rFont val="Calibri"/>
        <family val="2"/>
      </rPr>
      <t>3</t>
    </r>
  </si>
  <si>
    <t>PC Sum</t>
  </si>
  <si>
    <t>Continuously-graded cold asphalt (Agrèment SA certified - state class and density)</t>
  </si>
  <si>
    <t>At other locations (As indicated)</t>
  </si>
  <si>
    <t>C12.1.32.2</t>
  </si>
  <si>
    <t>(b) 3,0 to 6,0 m depth</t>
  </si>
  <si>
    <t>(a) 0 to 3,0 m depth</t>
  </si>
  <si>
    <t>At location (to be indicated):</t>
  </si>
  <si>
    <t>C12.1.32.1</t>
  </si>
  <si>
    <t>Lateral support to excavations</t>
  </si>
  <si>
    <t>C12.1.32</t>
  </si>
  <si>
    <t>Base integrity tests (per designated pile)</t>
  </si>
  <si>
    <t>C12.1.31.4</t>
  </si>
  <si>
    <t>Cross-Hole Sonic Logging tests and interpreted results (per pile diameter)</t>
  </si>
  <si>
    <t>C12.1.31.3</t>
  </si>
  <si>
    <t>Carrying out of Impact Frequency Response (IFR) measurements or Sonic Tapping tests and interpretation of results (per pile diameter)</t>
  </si>
  <si>
    <t>C12.1.31.2</t>
  </si>
  <si>
    <t>Providing and installing (diameter indicated) mild steel tubes for “Cross Hole Sonic Logging” in all designated piles</t>
  </si>
  <si>
    <t>C12.1.31.1</t>
  </si>
  <si>
    <t>Pile Integrity Testing on augered/bored piles</t>
  </si>
  <si>
    <t>C12.1.31</t>
  </si>
  <si>
    <t>hour (h)</t>
  </si>
  <si>
    <t>Standing time for pile-installation frame</t>
  </si>
  <si>
    <t>C12.1.30</t>
  </si>
  <si>
    <t>(a) Irrespective of hardness</t>
  </si>
  <si>
    <t>Founding formation:</t>
  </si>
  <si>
    <t>C12.1.29.2</t>
  </si>
  <si>
    <t>Concrete</t>
  </si>
  <si>
    <t>C12.1.29.1</t>
  </si>
  <si>
    <t>Drilling the cores (diameter indicated) in:</t>
  </si>
  <si>
    <t>C12.1.29</t>
  </si>
  <si>
    <t>Moving equipment to and assembling at each location where cores are to be drilled</t>
  </si>
  <si>
    <t>C12.1.28</t>
  </si>
  <si>
    <t>Establishment on site for core drilling</t>
  </si>
  <si>
    <t>C12.1.27</t>
  </si>
  <si>
    <t>Load tests on piles (compression/tension test, diameter/ size, specified, working load and pile type indicated)</t>
  </si>
  <si>
    <t>C12.1.26</t>
  </si>
  <si>
    <t>Establishment on site for the load testing of piles</t>
  </si>
  <si>
    <t>C12.1.25</t>
  </si>
  <si>
    <t>Stripping/cutting the pile heads (type and diameter/size of pile indicated)</t>
  </si>
  <si>
    <t>C12.1.24</t>
  </si>
  <si>
    <t>Splicing/coupling prefabricated piles for lengthening (size of pile indicated)</t>
  </si>
  <si>
    <t>C12.1.23</t>
  </si>
  <si>
    <t>Extra over item C12.1.19 for raking of prefabricated piles (type, size and rake indicated)</t>
  </si>
  <si>
    <t>C12.1.22</t>
  </si>
  <si>
    <t>Driving temporary casings for driven displacement in piling systems or install prefabricated piles through identified or unidentified materials</t>
  </si>
  <si>
    <t>C12.1.21</t>
  </si>
  <si>
    <t>Etc in increments of 3,0 m depths</t>
  </si>
  <si>
    <t>C12.1.20.3</t>
  </si>
  <si>
    <t>Exceeding 9,0 m and up to 15 m</t>
  </si>
  <si>
    <t>C12.1.20.2</t>
  </si>
  <si>
    <t>0 m up to 9,0 m</t>
  </si>
  <si>
    <t>C12.1.20.1</t>
  </si>
  <si>
    <t>Installation of self-drilling micropiles (size indicated) through material situated within the following successive depth ranges:</t>
  </si>
  <si>
    <t>C12.1.20</t>
  </si>
  <si>
    <t>Etc in increments of 5,0 m depths</t>
  </si>
  <si>
    <t>C12.1.19.3</t>
  </si>
  <si>
    <t>Exceeding 10 m and up to 15 m</t>
  </si>
  <si>
    <t>C12.1.19.2</t>
  </si>
  <si>
    <t>0 m up to 10 m</t>
  </si>
  <si>
    <t>C12.1.19.1</t>
  </si>
  <si>
    <t>Installation of prefabricated piles (type and size indicated) through material situated within the following successive depth ranges:</t>
  </si>
  <si>
    <t>C12.1.19</t>
  </si>
  <si>
    <t>Manufacturing, supplying and delivering prefabricated piles (type and size indicated)</t>
  </si>
  <si>
    <t>C12.1.18</t>
  </si>
  <si>
    <t>Extra over item C12.1.16 for concrete cast underwater</t>
  </si>
  <si>
    <t>C12.1.17</t>
  </si>
  <si>
    <t>Cast in situ concrete in piles, underreams, bulbous bases and sockets (class of concrete indicated)</t>
  </si>
  <si>
    <t>C12.1.16</t>
  </si>
  <si>
    <t>C12.1.15.2</t>
  </si>
  <si>
    <t>Mild-steel bars (type indicated)</t>
  </si>
  <si>
    <t>C12.1.15.1</t>
  </si>
  <si>
    <t>Steel reinforcement in cast in situ piles:</t>
  </si>
  <si>
    <t>C12.1.15</t>
  </si>
  <si>
    <t>Forming bulbous bases for piles of (diameter indicated)</t>
  </si>
  <si>
    <t>C12.1.14</t>
  </si>
  <si>
    <t>Temporary casing for driven displacement pile systems (diameter and rake indicated)</t>
  </si>
  <si>
    <t>C12.1.13.2</t>
  </si>
  <si>
    <t>Holes for piles of (diameter and rake indicated)</t>
  </si>
  <si>
    <t>C12.1.13.1</t>
  </si>
  <si>
    <t>Extra over items C12.1.5 and v C12.1.7 for raking of piles:</t>
  </si>
  <si>
    <t>C12.1.13</t>
  </si>
  <si>
    <t>Installing permanent pile casing for piles of (diameter and pile type indicated)</t>
  </si>
  <si>
    <t>C12.1.12</t>
  </si>
  <si>
    <t>Installing and removing temporary casings in augered holes for piles of (diameter indicated)</t>
  </si>
  <si>
    <t>C12.1.11</t>
  </si>
  <si>
    <t>Provision for and maintenance of bentonite head for underslurry piles</t>
  </si>
  <si>
    <t>C12.1.10</t>
  </si>
  <si>
    <t>Forming augered or bored pile holes through obstructions</t>
  </si>
  <si>
    <t>C12.1.9</t>
  </si>
  <si>
    <t>Forming augered or bored pile holes through unidentified materials</t>
  </si>
  <si>
    <t>C12.1.8</t>
  </si>
  <si>
    <t>C12.1.7.3</t>
  </si>
  <si>
    <t>C12.1.7.2</t>
  </si>
  <si>
    <t>C12.1.7.1</t>
  </si>
  <si>
    <t>Driving temporary casing for driven displacement piling systems (system indicated) for forming holes for piles with a diameter of (diameter indicated) through material situated within the following successive depth ranges:</t>
  </si>
  <si>
    <t>C12.1.7</t>
  </si>
  <si>
    <t>Rock formation (description and class of rock indicated)</t>
  </si>
  <si>
    <t>C12.1.6.3</t>
  </si>
  <si>
    <t>Boulders (description of and maximum size indicated)</t>
  </si>
  <si>
    <t>C12.1.6.2</t>
  </si>
  <si>
    <t>Coarse gravel with a matrix content of less than (max. percentage indicated)</t>
  </si>
  <si>
    <t>C12.1.6.1</t>
  </si>
  <si>
    <t>Extra over item C12.1.5 irrespective of the depth, to form augered and bored pile holes through identified materials consisting of:</t>
  </si>
  <si>
    <t>C12.1.6</t>
  </si>
  <si>
    <t>Bored piles</t>
  </si>
  <si>
    <t>C12.1.5.2</t>
  </si>
  <si>
    <t>Augered holes</t>
  </si>
  <si>
    <t>C12.1.5.1</t>
  </si>
  <si>
    <t>Augered or bored holes (type specified) for piles with a diameter of (diameter indicated) through material situated within the following successive depth ranges</t>
  </si>
  <si>
    <t>C12.1.5</t>
  </si>
  <si>
    <t>Moving to, and setting up equipment at each position for installing piles (pile type indicated)</t>
  </si>
  <si>
    <t>C12.1.4</t>
  </si>
  <si>
    <t>Establishment on site for piling (piling locations indicated (type indicated)</t>
  </si>
  <si>
    <t>C12.1.3</t>
  </si>
  <si>
    <t>Drainage by pumping or other means</t>
  </si>
  <si>
    <t>C12.1.2.2</t>
  </si>
  <si>
    <t>C12.1.2.1</t>
  </si>
  <si>
    <t>C12.1.2</t>
  </si>
  <si>
    <t>Additional foundation investigations</t>
  </si>
  <si>
    <t>C12.1.1</t>
  </si>
  <si>
    <t>PILING</t>
  </si>
  <si>
    <t>C12.1</t>
  </si>
  <si>
    <t>Install mechanically driven tipping anchors / mechanical screw anchors (type and lengths indicated)</t>
  </si>
  <si>
    <t>C12.2.19</t>
  </si>
  <si>
    <t>Move to and set up at each mechanical driven tipping anchor/ mechanical screw anchor position (type indicated)</t>
  </si>
  <si>
    <t>C12.2.18</t>
  </si>
  <si>
    <t>Apply rock bolt protection and camouflage</t>
  </si>
  <si>
    <t>C12.2.17</t>
  </si>
  <si>
    <t>Extra over for tensioning soil nails or rockbolts</t>
  </si>
  <si>
    <t>C12.2.16</t>
  </si>
  <si>
    <t>Install, grout and protect soil nails or rock bolts (lengths indicated)</t>
  </si>
  <si>
    <t>C12.2.15</t>
  </si>
  <si>
    <t>Move to and set up at each rockbolt, dowel, soil nail or mechanical anchor position</t>
  </si>
  <si>
    <t>C12.2.14</t>
  </si>
  <si>
    <t>Establishment on the site for drilling of rockbolts, dowels, soil nails or mechanical anchors (type indicated)</t>
  </si>
  <si>
    <t>C12.2.13</t>
  </si>
  <si>
    <t>Lift-off tests</t>
  </si>
  <si>
    <t>C12.2.12.2</t>
  </si>
  <si>
    <t>Establishment of lift-off testing team and equipment</t>
  </si>
  <si>
    <t>C12.2.12.1</t>
  </si>
  <si>
    <t>Performance monitoring of anchors</t>
  </si>
  <si>
    <t>C12.2.12</t>
  </si>
  <si>
    <t>Encasing the anchorages at the jacking end in concrete</t>
  </si>
  <si>
    <t>C12.2.11</t>
  </si>
  <si>
    <t>MN</t>
  </si>
  <si>
    <t>C12.2.10.2</t>
  </si>
  <si>
    <t>C12.2.10.1</t>
  </si>
  <si>
    <t>C12.2.10</t>
  </si>
  <si>
    <t>MN-m</t>
  </si>
  <si>
    <t>Fixed anchor length</t>
  </si>
  <si>
    <t>C12.2.9.2</t>
  </si>
  <si>
    <t>Free anchor length</t>
  </si>
  <si>
    <t>C12.2.9.1</t>
  </si>
  <si>
    <t>Cable anchor tendons:</t>
  </si>
  <si>
    <t>C12.2.9</t>
  </si>
  <si>
    <t>Grouting and re-drilling the holes</t>
  </si>
  <si>
    <t>C12.2.8</t>
  </si>
  <si>
    <t>Water tests</t>
  </si>
  <si>
    <t>C12.2.7</t>
  </si>
  <si>
    <t>Installation of permanent casing (size and length indicated)</t>
  </si>
  <si>
    <t>C12.2.6</t>
  </si>
  <si>
    <t>Drill holes with a diameter of (diameter indicated) to the specified depths and inclinations</t>
  </si>
  <si>
    <t>C12.2.5</t>
  </si>
  <si>
    <t>Moving to, and setting up the equipment for drilling the holes at each position</t>
  </si>
  <si>
    <t>C12.2.4</t>
  </si>
  <si>
    <t>Provision of access to anchor positions</t>
  </si>
  <si>
    <t>C12.2.3</t>
  </si>
  <si>
    <t>C12.2.2</t>
  </si>
  <si>
    <t>Establishment on site for anchoring</t>
  </si>
  <si>
    <t>C12.2.1</t>
  </si>
  <si>
    <t>GROUND ANCHORS</t>
  </si>
  <si>
    <t>C12.2</t>
  </si>
  <si>
    <t>C12.3.32</t>
  </si>
  <si>
    <t>C12.3.31</t>
  </si>
  <si>
    <t>C12.3.30</t>
  </si>
  <si>
    <t>Supply and install standpipe piezometers</t>
  </si>
  <si>
    <t>C12.3.29</t>
  </si>
  <si>
    <t>Supply and install rod settlement gauges</t>
  </si>
  <si>
    <t>C12.3.28</t>
  </si>
  <si>
    <t>Monitoring of instruments and earthworks by survey</t>
  </si>
  <si>
    <t>C12.3.27</t>
  </si>
  <si>
    <t>Continuous surface wave testing (CSW)</t>
  </si>
  <si>
    <t>C12.3.26</t>
  </si>
  <si>
    <t>DPSH testing (depth indicated)</t>
  </si>
  <si>
    <t>C12.3.25.3</t>
  </si>
  <si>
    <t>CPT testing (depth indicated)</t>
  </si>
  <si>
    <t>C12.3.25.2</t>
  </si>
  <si>
    <t>DCP testing (depth indicated)</t>
  </si>
  <si>
    <t>C12.3.25.1</t>
  </si>
  <si>
    <t>DCP, CPT and DPSH testing</t>
  </si>
  <si>
    <t>C12.3.25</t>
  </si>
  <si>
    <t>C12.3.24.3</t>
  </si>
  <si>
    <t>C12.3.24.2</t>
  </si>
  <si>
    <t>C12.3.24.1</t>
  </si>
  <si>
    <t>Establishment on site for</t>
  </si>
  <si>
    <t>C12.3.24</t>
  </si>
  <si>
    <t>Plate load tests</t>
  </si>
  <si>
    <t>C12.3.23</t>
  </si>
  <si>
    <t>Water acceptance testing (permeability tests as specified)</t>
  </si>
  <si>
    <t>C12.3.22</t>
  </si>
  <si>
    <t>Importing crushed rock for vibratory replacement from approved sources</t>
  </si>
  <si>
    <t>C12.3.21</t>
  </si>
  <si>
    <t>Importing dump rock for forming stone columns by dynamic compaction from approved sources</t>
  </si>
  <si>
    <t>C12.3.20</t>
  </si>
  <si>
    <t>Importing G7quality material from approved sources</t>
  </si>
  <si>
    <t>C12.3.19</t>
  </si>
  <si>
    <t>blows</t>
  </si>
  <si>
    <t>Ironing prints</t>
  </si>
  <si>
    <t>C12.3.18.3</t>
  </si>
  <si>
    <t>Secondary prints</t>
  </si>
  <si>
    <t>C12.3.18.2</t>
  </si>
  <si>
    <t>Primary prints</t>
  </si>
  <si>
    <t>C12.3.18.1</t>
  </si>
  <si>
    <t>Variation in number of blows</t>
  </si>
  <si>
    <t>C12.3.18</t>
  </si>
  <si>
    <t>C12.3.17.3</t>
  </si>
  <si>
    <t>C12.3.17.2</t>
  </si>
  <si>
    <t>C12.3.17.1</t>
  </si>
  <si>
    <t>Performing dynamic compaction over (specify distance) utilising a (indicate mass) tonne pounder</t>
  </si>
  <si>
    <t>C12.3.17</t>
  </si>
  <si>
    <t>Removal of jetting and drilling spoil</t>
  </si>
  <si>
    <t>C12.3.16</t>
  </si>
  <si>
    <t>Provision of core boxes</t>
  </si>
  <si>
    <t>C12.3.15.3</t>
  </si>
  <si>
    <t>Drilling and core recovery (size indicated)</t>
  </si>
  <si>
    <t>C12.3.15.2</t>
  </si>
  <si>
    <t>Setting up over completed jet grouted columns</t>
  </si>
  <si>
    <t>C12.3.15.1</t>
  </si>
  <si>
    <t>Coring of jet grouted columns</t>
  </si>
  <si>
    <t>C12.3.15</t>
  </si>
  <si>
    <t>Exposing test jet grouted columns</t>
  </si>
  <si>
    <t>C12.3.14</t>
  </si>
  <si>
    <t>Extra-over items 12.3.4 and 12.3.5 for jet grouting of widened sections or mushroom heads (position and width to be specified)</t>
  </si>
  <si>
    <t>C12.3.13</t>
  </si>
  <si>
    <t>C12.3.12</t>
  </si>
  <si>
    <t>Injection Grouting (type indicated)</t>
  </si>
  <si>
    <t>C12.3.11</t>
  </si>
  <si>
    <t>Installation of standpipes for geotechnical grouting</t>
  </si>
  <si>
    <t>C12.3.10</t>
  </si>
  <si>
    <t>Installation of casing (diameter and inclination indicated)</t>
  </si>
  <si>
    <t>C12.3.9</t>
  </si>
  <si>
    <t>C12.3.8</t>
  </si>
  <si>
    <t>Extra over for drilling through reinforced concrete</t>
  </si>
  <si>
    <t>C12.3.7</t>
  </si>
  <si>
    <t>Drilling of holes for geotechnical /compaction grouting (diameter and inclination indicated)</t>
  </si>
  <si>
    <t>C12.3.6</t>
  </si>
  <si>
    <t>Other fillers (specify)</t>
  </si>
  <si>
    <t>C12.3.5.3</t>
  </si>
  <si>
    <t>Bentonite</t>
  </si>
  <si>
    <t>C12.3.5.2</t>
  </si>
  <si>
    <t>Sand</t>
  </si>
  <si>
    <t>C12.3.5.1</t>
  </si>
  <si>
    <t>Grouting (Fillers and Additives)</t>
  </si>
  <si>
    <t>C12.3.5</t>
  </si>
  <si>
    <t>Compaction grouting</t>
  </si>
  <si>
    <t>C12.3.4.3</t>
  </si>
  <si>
    <t>Jet grouting</t>
  </si>
  <si>
    <t>C12.3.4.2</t>
  </si>
  <si>
    <t>Geotechnical grouting</t>
  </si>
  <si>
    <t>C12.3.4.1</t>
  </si>
  <si>
    <t>Grouting (Cement)</t>
  </si>
  <si>
    <t>C12.3.4</t>
  </si>
  <si>
    <t>Setting out of works at treatment positions</t>
  </si>
  <si>
    <t>C12.3.3</t>
  </si>
  <si>
    <t>Basal treatment</t>
  </si>
  <si>
    <t>C12.3.2.9</t>
  </si>
  <si>
    <t>Preloading</t>
  </si>
  <si>
    <t>C12.3.2.8</t>
  </si>
  <si>
    <t>Underpinning</t>
  </si>
  <si>
    <t>C12.3.2.7</t>
  </si>
  <si>
    <t>Vibration compaction</t>
  </si>
  <si>
    <t>C12.3.2.6</t>
  </si>
  <si>
    <t>Rapid impact compaction</t>
  </si>
  <si>
    <t>C12.3.2.5</t>
  </si>
  <si>
    <t>Dynamic compaction</t>
  </si>
  <si>
    <t>C12.3.2.4</t>
  </si>
  <si>
    <t>Compaction Grouting</t>
  </si>
  <si>
    <t>C12.3.2.3</t>
  </si>
  <si>
    <t>Jet Grouting</t>
  </si>
  <si>
    <t>C12.3.2.2</t>
  </si>
  <si>
    <t>Geotechnical Grouting</t>
  </si>
  <si>
    <t>C12.3.2.1</t>
  </si>
  <si>
    <t>Moving to and setting up equipment at each position for:</t>
  </si>
  <si>
    <t>C12.3.2</t>
  </si>
  <si>
    <t>Basal reinforcement</t>
  </si>
  <si>
    <t>C12.3.1.9</t>
  </si>
  <si>
    <t>C12.3.1.8</t>
  </si>
  <si>
    <t>C12.3.1.7</t>
  </si>
  <si>
    <t>C12.3.1.6</t>
  </si>
  <si>
    <t>C12.3.1.5</t>
  </si>
  <si>
    <t>C12.3.1.4</t>
  </si>
  <si>
    <t>C12.3.1.3</t>
  </si>
  <si>
    <t>C12.3.1.2</t>
  </si>
  <si>
    <t>C12.3.1.1</t>
  </si>
  <si>
    <t>Site Establishment</t>
  </si>
  <si>
    <t>C12.3.1</t>
  </si>
  <si>
    <t>GROUND IMPROVEMENT</t>
  </si>
  <si>
    <t>C12.3</t>
  </si>
  <si>
    <t>Extra-over for inclined drilling</t>
  </si>
  <si>
    <t>C12.4.14.4</t>
  </si>
  <si>
    <t>C12.4.14.3</t>
  </si>
  <si>
    <t>C12.4.14.2</t>
  </si>
  <si>
    <t>Setting up at completed panels</t>
  </si>
  <si>
    <t>C12.4.14.1</t>
  </si>
  <si>
    <t>Coring of concrete panels</t>
  </si>
  <si>
    <t>C12.4.14</t>
  </si>
  <si>
    <t>Exposing tops of selected concrete panels</t>
  </si>
  <si>
    <t>C12.4.13</t>
  </si>
  <si>
    <t>Steel reinforcement</t>
  </si>
  <si>
    <t>C12.4.12</t>
  </si>
  <si>
    <t>Bentonite slurry re-use</t>
  </si>
  <si>
    <t>C12.4.11</t>
  </si>
  <si>
    <t>C12.4.10.4</t>
  </si>
  <si>
    <t>Fine/ coarse aggregate (specify)</t>
  </si>
  <si>
    <t>C12.4.10.3</t>
  </si>
  <si>
    <t>C12.4.10.2</t>
  </si>
  <si>
    <t>C12.4.10.1</t>
  </si>
  <si>
    <t>Cement, additives, bentonite, aggregate and fillers )</t>
  </si>
  <si>
    <t>C12.4.10</t>
  </si>
  <si>
    <t>Partial Excavation of Panels</t>
  </si>
  <si>
    <t>C12.4.9</t>
  </si>
  <si>
    <t>Concrete placed by tremie under slurry in diaphragm walls (class of concrete indicated)</t>
  </si>
  <si>
    <t>C12.4.8</t>
  </si>
  <si>
    <t>C12.4.7.3</t>
  </si>
  <si>
    <t>C12.4.7.2</t>
  </si>
  <si>
    <t>Chemical grouting</t>
  </si>
  <si>
    <t>C12.4.7.1</t>
  </si>
  <si>
    <t>Sheet pile grouting</t>
  </si>
  <si>
    <t>C12.4.7</t>
  </si>
  <si>
    <t>Tie-bars</t>
  </si>
  <si>
    <t>C12.4.6.3</t>
  </si>
  <si>
    <t>Anchors</t>
  </si>
  <si>
    <t>C12.4.6.2</t>
  </si>
  <si>
    <t>Props</t>
  </si>
  <si>
    <t>C12.4.6.1</t>
  </si>
  <si>
    <t>Sheet pile and diaphragm wall supports (as specified)</t>
  </si>
  <si>
    <t>C12.4.6</t>
  </si>
  <si>
    <t>Sheet pile extraction</t>
  </si>
  <si>
    <t>C12.4.5</t>
  </si>
  <si>
    <t>Sheet pile driving (individual sheet pile type or sheet panel extent specified)</t>
  </si>
  <si>
    <t>C12.4.4</t>
  </si>
  <si>
    <t>Setting out of works at sheet piling or diaphragm panel positions</t>
  </si>
  <si>
    <t>C12.4.3</t>
  </si>
  <si>
    <t>Diaphragm Walls</t>
  </si>
  <si>
    <t>C12.4.2.2</t>
  </si>
  <si>
    <t>Sheet Piling</t>
  </si>
  <si>
    <t>C12.4.2.1</t>
  </si>
  <si>
    <t>Moving to and setting up equipment at sections or sites to be defined</t>
  </si>
  <si>
    <t>C12.4.2</t>
  </si>
  <si>
    <t>C12.4.1.2</t>
  </si>
  <si>
    <t>C12.4.1.1</t>
  </si>
  <si>
    <t>C12.4.1</t>
  </si>
  <si>
    <t>LATERAL SUPPORT</t>
  </si>
  <si>
    <t>C12.4</t>
  </si>
  <si>
    <t>Geocomposite/geosynthetic drain as specified</t>
  </si>
  <si>
    <t>C12.5.8</t>
  </si>
  <si>
    <t>Other piping (specify type, diameter and class</t>
  </si>
  <si>
    <t>C12.5.7.3</t>
  </si>
  <si>
    <t>Geopipe collectors (specify type, diameter and class)</t>
  </si>
  <si>
    <t>C12.5.7.2</t>
  </si>
  <si>
    <t>50 mm diameter U-PVC weephole piping (specify length and class)</t>
  </si>
  <si>
    <t>C12.5.7.1</t>
  </si>
  <si>
    <t>Geopipe collectors and weepholes:</t>
  </si>
  <si>
    <t>C12.5.7</t>
  </si>
  <si>
    <t>Edge finishing of shotcrete</t>
  </si>
  <si>
    <t>C12.5.6</t>
  </si>
  <si>
    <t>Removal to spoil of material trimmed from slope</t>
  </si>
  <si>
    <t>C12.5.5</t>
  </si>
  <si>
    <t>Dental shotcrete</t>
  </si>
  <si>
    <t>C12.5.4.4</t>
  </si>
  <si>
    <t>Final coat (specify thickness, pigmentation and finish</t>
  </si>
  <si>
    <t>C12.5.4.3</t>
  </si>
  <si>
    <t>Intermediate coat/s (specify thickness and number of layers)</t>
  </si>
  <si>
    <t>C12.5.4.2</t>
  </si>
  <si>
    <t>Flash/base coat (unreinforced) (specify thickness)</t>
  </si>
  <si>
    <t>C12.5.4.1</t>
  </si>
  <si>
    <t>Shotcrete (of specified thickness or volume):</t>
  </si>
  <si>
    <t>C12.5.4</t>
  </si>
  <si>
    <t>Other special reinforcement systems as specified</t>
  </si>
  <si>
    <t>C12.5.3.3</t>
  </si>
  <si>
    <t>Fibre (type indicated</t>
  </si>
  <si>
    <t>C12.5.3.2</t>
  </si>
  <si>
    <t>Welded steel mesh fabric (Ref. 395)</t>
  </si>
  <si>
    <t>C12.5.3.1</t>
  </si>
  <si>
    <t>Supply and installation of reinforcement:</t>
  </si>
  <si>
    <t>C12.5.3</t>
  </si>
  <si>
    <t>Surface preparation for shotcreting</t>
  </si>
  <si>
    <t>C12.5.2</t>
  </si>
  <si>
    <t>Establishment on site</t>
  </si>
  <si>
    <t>C12.5.1</t>
  </si>
  <si>
    <t xml:space="preserve">C12.5 </t>
  </si>
  <si>
    <t>Geotextile (type indicated)</t>
  </si>
  <si>
    <t>C12.6.17</t>
  </si>
  <si>
    <t>Polymer coated gabion mattresses (dimensions of mattress)</t>
  </si>
  <si>
    <t>C12.6.16.4</t>
  </si>
  <si>
    <t>Galvanized gabion mattresses (dimensions of mattress)</t>
  </si>
  <si>
    <t>C12.6.16.3</t>
  </si>
  <si>
    <t>Polymer coated gabion boxes (dimensions of box)</t>
  </si>
  <si>
    <t>C12.6.16.2</t>
  </si>
  <si>
    <t>Galvanized gabion boxes (dimensions of box)</t>
  </si>
  <si>
    <t>C12.6.16.1</t>
  </si>
  <si>
    <t>Gabions and mattresses:</t>
  </si>
  <si>
    <t>C12.6.16</t>
  </si>
  <si>
    <t>Surface preparation for bedding the gabions</t>
  </si>
  <si>
    <t>C12.6.15</t>
  </si>
  <si>
    <t>Excavating intermediate material within 1,5 m below the surface level using labour enhancement construction methods:</t>
  </si>
  <si>
    <t>C12.6.14.4</t>
  </si>
  <si>
    <t>Excavating soft material within 1,5 m below the surface level using labour enhancement construction methods:</t>
  </si>
  <si>
    <t>C12.6.14.3</t>
  </si>
  <si>
    <t>Extra over sub-item C11.2.1.1 for excavation in hard material, irrespective of depth</t>
  </si>
  <si>
    <t>C12.6.14.2</t>
  </si>
  <si>
    <t>Excavating all material situated within the following depth ranges below the surface level</t>
  </si>
  <si>
    <t>C12.6.14.1</t>
  </si>
  <si>
    <t>Foundation trench excavation:</t>
  </si>
  <si>
    <t>C12.6.14</t>
  </si>
  <si>
    <t>Drainage (type and size indicated)</t>
  </si>
  <si>
    <t>C12.6.13</t>
  </si>
  <si>
    <t>For metallic facing</t>
  </si>
  <si>
    <t>C12.6.12.3</t>
  </si>
  <si>
    <t>For concrete block wall facing</t>
  </si>
  <si>
    <t>C12.6.12.2</t>
  </si>
  <si>
    <t>For reinforced concrete panel facing</t>
  </si>
  <si>
    <t>C12.6.12.1</t>
  </si>
  <si>
    <t>Facings (type, size and thickness indicated)</t>
  </si>
  <si>
    <t>C12.6.12</t>
  </si>
  <si>
    <t>Backfill (material type and compaction requirements indicated)</t>
  </si>
  <si>
    <t>C12.6.11</t>
  </si>
  <si>
    <t>Sheets</t>
  </si>
  <si>
    <t>C12.6.10.2</t>
  </si>
  <si>
    <t>Strips</t>
  </si>
  <si>
    <t>C12.6.10.1</t>
  </si>
  <si>
    <t>Fixing mechanism to facings</t>
  </si>
  <si>
    <t>C12.6.10</t>
  </si>
  <si>
    <t>Polymer/ Geosynthetic reinforcing sheet as specified</t>
  </si>
  <si>
    <t>C12.6.9</t>
  </si>
  <si>
    <t>Polymer/ Geosynthetic reinforcing strips (section dimension indicated)</t>
  </si>
  <si>
    <t>C12.6.8</t>
  </si>
  <si>
    <t>C12.6.7</t>
  </si>
  <si>
    <t>C12.6.6</t>
  </si>
  <si>
    <t>Preparation of surface for laying metallic strips or geosynthetic</t>
  </si>
  <si>
    <t>C12.6.5</t>
  </si>
  <si>
    <t>C12.6.4.2</t>
  </si>
  <si>
    <t>C12.6.4.1</t>
  </si>
  <si>
    <t>Reinforcing steel in wall base foundation</t>
  </si>
  <si>
    <t>C12.6.4</t>
  </si>
  <si>
    <t>Concrete for wall base foundation</t>
  </si>
  <si>
    <t>C12.6.3</t>
  </si>
  <si>
    <t>Excavation for wall base foundation</t>
  </si>
  <si>
    <t>C12.6.2</t>
  </si>
  <si>
    <t>C12.6.1.3</t>
  </si>
  <si>
    <t>C12.6.1.2</t>
  </si>
  <si>
    <t>For reinforced concrete facing</t>
  </si>
  <si>
    <t>C12.6.1.1</t>
  </si>
  <si>
    <t>Establishment on site for MSE</t>
  </si>
  <si>
    <t>C12.6.1</t>
  </si>
  <si>
    <t>C12.6</t>
  </si>
  <si>
    <t>Rock of UCS &gt; 3 MPa</t>
  </si>
  <si>
    <t>C12.7.4.3</t>
  </si>
  <si>
    <t>C12.7.4.2</t>
  </si>
  <si>
    <t>Steel or iron</t>
  </si>
  <si>
    <t>C12.7.4.1</t>
  </si>
  <si>
    <t>Penetrating unidentified obstructions/services (indicate type of operation, i.e. Pipe Jacking, Horizontal directional drilling, Pipe Ramming or Micro-tunnelling) for penetration of:</t>
  </si>
  <si>
    <t>C12.7.4</t>
  </si>
  <si>
    <t>C12.7.3</t>
  </si>
  <si>
    <t>C12.7.2</t>
  </si>
  <si>
    <t>C12.7.1</t>
  </si>
  <si>
    <t>C12.7</t>
  </si>
  <si>
    <t>Construction of base station for wells</t>
  </si>
  <si>
    <t>C12.8.15</t>
  </si>
  <si>
    <t>Provision and installation of submersible borehole pumps in designated wells</t>
  </si>
  <si>
    <t>C12.8.14</t>
  </si>
  <si>
    <t>River sand for vertical drains (source indicated)</t>
  </si>
  <si>
    <t>C12.8.13</t>
  </si>
  <si>
    <t>C12.8.12</t>
  </si>
  <si>
    <t>Installation of vertical drains (type/ size indicated)</t>
  </si>
  <si>
    <t>C12.8.11</t>
  </si>
  <si>
    <t>Installation of slotted drainage pipes for horizontal drains (size indicated).</t>
  </si>
  <si>
    <t>C12.8.10</t>
  </si>
  <si>
    <t>Installation of slotted drainage pipes for wells (size indicated)</t>
  </si>
  <si>
    <t>C12.8.9</t>
  </si>
  <si>
    <t>Pre- drilling of holes for vertical drains (diameter indicated) to the required depth</t>
  </si>
  <si>
    <t>C12.8.8</t>
  </si>
  <si>
    <t>Drill holes for vertical sand drains (diameter indicated) to the required depth</t>
  </si>
  <si>
    <t>C12.8.7</t>
  </si>
  <si>
    <t>Drill holes for horizontal drains (inclination and diameter indicated) to the required depth</t>
  </si>
  <si>
    <t>C12.8.6</t>
  </si>
  <si>
    <t>C12.8.5</t>
  </si>
  <si>
    <t>C12.8.4</t>
  </si>
  <si>
    <t>C12.8.3</t>
  </si>
  <si>
    <t>Provision of access to drain positions (type indicated)</t>
  </si>
  <si>
    <t>C12.8.2</t>
  </si>
  <si>
    <t>Geosynthetic/Blanket drains</t>
  </si>
  <si>
    <t>C12.8.1.4</t>
  </si>
  <si>
    <t>Vertical drains (all types)</t>
  </si>
  <si>
    <t>C12.8.1.3</t>
  </si>
  <si>
    <t>Horizontal drains</t>
  </si>
  <si>
    <t>C12.8.1.2</t>
  </si>
  <si>
    <t>Well point construction</t>
  </si>
  <si>
    <t>C12.8.1.1</t>
  </si>
  <si>
    <t>C12.8.1</t>
  </si>
  <si>
    <t>C12.8</t>
  </si>
  <si>
    <t>C12.9.12</t>
  </si>
  <si>
    <t>C12.9.11</t>
  </si>
  <si>
    <t>C12.9.10</t>
  </si>
  <si>
    <t>C12.9.9</t>
  </si>
  <si>
    <t>C12.9.8</t>
  </si>
  <si>
    <t>Gap filling under the catch fences (energy class stated)</t>
  </si>
  <si>
    <t>C12.9.7</t>
  </si>
  <si>
    <t>C12.9.6</t>
  </si>
  <si>
    <t>C12.9.5</t>
  </si>
  <si>
    <t>C12.9.4</t>
  </si>
  <si>
    <t>Disposal of barred down and accumulated debris</t>
  </si>
  <si>
    <t>C12.9.3</t>
  </si>
  <si>
    <t>C12.9.2</t>
  </si>
  <si>
    <t>C12.9.1</t>
  </si>
  <si>
    <t>SLOPE PROTECTION MEASURES</t>
  </si>
  <si>
    <t>C12.9</t>
  </si>
  <si>
    <t>Line Drilling – compensation for additional holes</t>
  </si>
  <si>
    <t>C12.10.7</t>
  </si>
  <si>
    <t>Line Drilling - base rate for holes @ 300 mm c/c</t>
  </si>
  <si>
    <t>C12.10.6</t>
  </si>
  <si>
    <t>Smooth Blasting - compensation for additional holes</t>
  </si>
  <si>
    <t>C12.10.5</t>
  </si>
  <si>
    <t>Smooth blasting - base rate for holes @ 1500 mm c/c</t>
  </si>
  <si>
    <t>C12.10.4</t>
  </si>
  <si>
    <t>Pre-splitting - compensation for additional holes</t>
  </si>
  <si>
    <t>C12.10.3</t>
  </si>
  <si>
    <t>Pre-splitting - base rate for holes @ 750 mm c/c</t>
  </si>
  <si>
    <t>C12.10.2</t>
  </si>
  <si>
    <t>Excavation in hard rock using controlled blasting techniques</t>
  </si>
  <si>
    <t>C12.10.1</t>
  </si>
  <si>
    <t>HARD EXCAVATION BY BLASTING</t>
  </si>
  <si>
    <t>C12.10</t>
  </si>
  <si>
    <t>Lump sum</t>
  </si>
  <si>
    <t>Monitoring of groundwater chemistry and quality</t>
  </si>
  <si>
    <t>C12.12.8.2</t>
  </si>
  <si>
    <t>Monitoring of silt and fine sand</t>
  </si>
  <si>
    <t>C12.12.8.1</t>
  </si>
  <si>
    <t>Monitoring quality of groundwater</t>
  </si>
  <si>
    <t>C12.12.8</t>
  </si>
  <si>
    <t>Monitoring of potential settlements</t>
  </si>
  <si>
    <t>C12.12.7</t>
  </si>
  <si>
    <t>Monitoring of lowering of ground water levels</t>
  </si>
  <si>
    <t>C12.12.6</t>
  </si>
  <si>
    <t>C12.12.5</t>
  </si>
  <si>
    <t>C12.12.4</t>
  </si>
  <si>
    <t>C12.12.3</t>
  </si>
  <si>
    <t>C12.12.2</t>
  </si>
  <si>
    <t>Establishment on site for construction dewatering</t>
  </si>
  <si>
    <t>C12.12.1</t>
  </si>
  <si>
    <t>CONSTRUCTION DEWATERING</t>
  </si>
  <si>
    <t>C12.12</t>
  </si>
  <si>
    <t>Client Line 1:</t>
  </si>
  <si>
    <t>Client Line 2:</t>
  </si>
  <si>
    <t>Costs incurred due to repair and monitoring in terms of Product Performance Guarantee System (PPGS)</t>
  </si>
  <si>
    <t>C7.1.2</t>
  </si>
  <si>
    <t>Installation of cold pour sealant</t>
  </si>
  <si>
    <t>C7.1.1.6</t>
  </si>
  <si>
    <t>Installation of backing material in saw cut joints (to fit saw cut dimensions)</t>
  </si>
  <si>
    <t>C7.1.1.5</t>
  </si>
  <si>
    <t>Bevelling of both sides of the joint to a dimension of 10 mm X 10 mm</t>
  </si>
  <si>
    <t>C7.1.1.4</t>
  </si>
  <si>
    <t>Bevelling of one side of the joint to a dimension of 10 mm X 10 mm</t>
  </si>
  <si>
    <t>C7.1.1.3</t>
  </si>
  <si>
    <t>Reaming of existing joints (indicate width and depth)</t>
  </si>
  <si>
    <t>C7.1.1.2</t>
  </si>
  <si>
    <t>Removal of existing seal and backing material</t>
  </si>
  <si>
    <t>C7.1.1.1</t>
  </si>
  <si>
    <t>Replacing of joint sealant in existing concrete pavement as follows:</t>
  </si>
  <si>
    <t>C7.1.1</t>
  </si>
  <si>
    <t>REPLACEMENT OF EXISTING JOINT SEALANT</t>
  </si>
  <si>
    <t>C7.1</t>
  </si>
  <si>
    <t>C7.2.8.3</t>
  </si>
  <si>
    <t>C7.2.8.2</t>
  </si>
  <si>
    <t>C7.2.8.1</t>
  </si>
  <si>
    <t>C7.2.8</t>
  </si>
  <si>
    <t>C7.2.7</t>
  </si>
  <si>
    <t>Curing</t>
  </si>
  <si>
    <t>C7.2.6.2</t>
  </si>
  <si>
    <t>C7.2.6.1</t>
  </si>
  <si>
    <t>C7.2.6</t>
  </si>
  <si>
    <t>Free ends in new concrete</t>
  </si>
  <si>
    <t>C7.2.5.2</t>
  </si>
  <si>
    <t>Free ends in existing concrete</t>
  </si>
  <si>
    <t>C7.2.5.1</t>
  </si>
  <si>
    <t>Pre-treating existing dowels</t>
  </si>
  <si>
    <t>C7.2.5</t>
  </si>
  <si>
    <t>Filling of slot with high strength concrete Class 50/7,1 mm</t>
  </si>
  <si>
    <t>C7.2.4.3</t>
  </si>
  <si>
    <t>Installation of new dowel bars as specified (indicate length and diameter) including application of bond breaker on free end, end caps.</t>
  </si>
  <si>
    <t>C7.2.4.2</t>
  </si>
  <si>
    <t>Saw cutting and preparation of slots in concrete pavement (indicate dimensions)</t>
  </si>
  <si>
    <t>C7.2.4.1</t>
  </si>
  <si>
    <t>Restoration of load transfer at transverse contraction joints</t>
  </si>
  <si>
    <t>C7.2.4</t>
  </si>
  <si>
    <t>C7.2.3.4</t>
  </si>
  <si>
    <t>Installation of 16 mm diameter deformed tie-bar (indicate length) including application of self-levelling pourable epoxy grout and 7,1 mm aggregate.</t>
  </si>
  <si>
    <t>C7.2.3.3</t>
  </si>
  <si>
    <t>Application of wet-to-dry epoxy to vertical faces and top of existing concrete</t>
  </si>
  <si>
    <t>C7.2.3.2</t>
  </si>
  <si>
    <t>Saw cutting of slots in concrete pavement (indicate dimensions)</t>
  </si>
  <si>
    <t>C7.2.3.1</t>
  </si>
  <si>
    <t>Cross-stitching of longitudinal and transverse joints and cracks</t>
  </si>
  <si>
    <t>C7.2.3</t>
  </si>
  <si>
    <t>Grouting of cracks</t>
  </si>
  <si>
    <t>C7.2.2</t>
  </si>
  <si>
    <t>C7.2.1.8</t>
  </si>
  <si>
    <t>C7.2.1.7</t>
  </si>
  <si>
    <t>Filling joint reservoir with cementitious non-shrink grout</t>
  </si>
  <si>
    <t>C7.2.1.6</t>
  </si>
  <si>
    <t>Saw cutting of cracks and joints in one operation (indicate depth and width)</t>
  </si>
  <si>
    <t>C7.2.1.5</t>
  </si>
  <si>
    <t>Bevelling of both sides of the crack (indicate dimension)</t>
  </si>
  <si>
    <t>C7.2.1.4</t>
  </si>
  <si>
    <t>Bevelling of one side of the crack (indicate dimension)</t>
  </si>
  <si>
    <t>C7.2.1.3</t>
  </si>
  <si>
    <t>Routing of non-active cracks (indicate width and depth)</t>
  </si>
  <si>
    <t>C7.2.1.2</t>
  </si>
  <si>
    <t>Routing of active cracks (indicate width and depth)</t>
  </si>
  <si>
    <t>C7.2.1.1</t>
  </si>
  <si>
    <t>Transverse and longitudinal crack and joint repairs incorporating the following treatments</t>
  </si>
  <si>
    <t>C7.2.1</t>
  </si>
  <si>
    <t>REPAIR TO EXISTING JOINTS AND UNCONTROLLED CRACKS INTO CONCRETE PAVEMENTS</t>
  </si>
  <si>
    <t>C7.2</t>
  </si>
  <si>
    <t>Temporary Partial Depth Repairs using Asphalt Materials</t>
  </si>
  <si>
    <t>C7.3.16</t>
  </si>
  <si>
    <t>C7.3.15.2</t>
  </si>
  <si>
    <t>C7.3.15.1</t>
  </si>
  <si>
    <t>C7.3.15</t>
  </si>
  <si>
    <t>C7.3.14</t>
  </si>
  <si>
    <t>C7.3.13.2</t>
  </si>
  <si>
    <t>Burlap-dragged and texture (indicate groove or broom finish)</t>
  </si>
  <si>
    <t>C7.3.13.1</t>
  </si>
  <si>
    <t>C7.3.13</t>
  </si>
  <si>
    <t>C7.3.12.2</t>
  </si>
  <si>
    <t>C7.3.12.1</t>
  </si>
  <si>
    <t>C7.3.12</t>
  </si>
  <si>
    <t>Replacement concrete in CRCP pavements (thickness indicated)</t>
  </si>
  <si>
    <t>C7.3.11.2</t>
  </si>
  <si>
    <t>Replacement of concrete in JCP pavements (thickness indicated)</t>
  </si>
  <si>
    <t>C7.3.11.1</t>
  </si>
  <si>
    <t>Reinstatement of concrete layers (Excluding texturing and curing)</t>
  </si>
  <si>
    <t>C7.3.11</t>
  </si>
  <si>
    <t>Levelling the surface with coarse slurry (micro surfacing)</t>
  </si>
  <si>
    <t>C7.3.10.6</t>
  </si>
  <si>
    <t>Replacement of subbase with hot mix asphalt (thickness indicated)</t>
  </si>
  <si>
    <t>C7.3.10.5</t>
  </si>
  <si>
    <t>Replacement of supporting layers with 10 MPa lean mix concrete (material class and thickness indicated)</t>
  </si>
  <si>
    <t>C7.3.10.4</t>
  </si>
  <si>
    <t>Replacement of stabilised layers (material class and thickness indicated)</t>
  </si>
  <si>
    <t>C7.3.10.3</t>
  </si>
  <si>
    <t>Replacement of granular layers (material class and thickness indicated)</t>
  </si>
  <si>
    <t>C7.3.10.2</t>
  </si>
  <si>
    <t>Re-compaction of remaining underlying layers</t>
  </si>
  <si>
    <t>C7.3.10.1</t>
  </si>
  <si>
    <t>Preparing the underlying layers after the concrete has been removed</t>
  </si>
  <si>
    <t>C7.3.10</t>
  </si>
  <si>
    <t>C7.3.9.3</t>
  </si>
  <si>
    <t>C7.3.9.2</t>
  </si>
  <si>
    <t>Granular material</t>
  </si>
  <si>
    <t>C7.3.9.1</t>
  </si>
  <si>
    <t>Removal of existing supporting layers in rehabilitation work</t>
  </si>
  <si>
    <t>C7.3.9</t>
  </si>
  <si>
    <t>State depth in mm</t>
  </si>
  <si>
    <t>C7.3.8.1</t>
  </si>
  <si>
    <t>Sawing of concrete in rehabilitation works to different depths</t>
  </si>
  <si>
    <t>C7.3.8</t>
  </si>
  <si>
    <t>Removal of exposed stitches in concrete pavement</t>
  </si>
  <si>
    <t>C7.3.7</t>
  </si>
  <si>
    <t>Reinstating the subbase with lean mix concrete</t>
  </si>
  <si>
    <t>C7.3.6</t>
  </si>
  <si>
    <t>Partial Depth Repairs using hand placed acrylic resin grout</t>
  </si>
  <si>
    <t>C7.3.5</t>
  </si>
  <si>
    <t>Dowel bars (indicate diameter and length)</t>
  </si>
  <si>
    <t>C7.3.4.2</t>
  </si>
  <si>
    <t>Tie bars (indicate diameter and length)</t>
  </si>
  <si>
    <t>C7.3.4.1</t>
  </si>
  <si>
    <t>Tie-bars and dowels for full depth repairs</t>
  </si>
  <si>
    <t>C7.3.4</t>
  </si>
  <si>
    <t>Partial Depth Repairs using hand placed fine concrete</t>
  </si>
  <si>
    <t>C7.3.3</t>
  </si>
  <si>
    <t>Underlying layers</t>
  </si>
  <si>
    <t>C7.3.1.3</t>
  </si>
  <si>
    <t>Reinforced concrete</t>
  </si>
  <si>
    <t>C7.3.1.2</t>
  </si>
  <si>
    <t>Concrete without reinforcing</t>
  </si>
  <si>
    <t>C7.3.1.1</t>
  </si>
  <si>
    <t>Removal of concrete in rehabilitation work</t>
  </si>
  <si>
    <t>C7.3.1</t>
  </si>
  <si>
    <t>REMOVAL AND REINSTATEMENT OF EXISTING CONCRETE LAYERS</t>
  </si>
  <si>
    <t>C7.3</t>
  </si>
  <si>
    <t>number of 50 kg cement pockets</t>
  </si>
  <si>
    <t>Sub-sealing of the concrete pavement</t>
  </si>
  <si>
    <t>C7.4.1</t>
  </si>
  <si>
    <t>REINSTATEMENT OF SLAB SUPPORT BY GROUT INJECTION</t>
  </si>
  <si>
    <t>C7.4</t>
  </si>
  <si>
    <t>Grinding of existing concrete pavement surfaces</t>
  </si>
  <si>
    <t>C7.5.1</t>
  </si>
  <si>
    <t>REINSTATEMENT OF RIDING QUALITY</t>
  </si>
  <si>
    <t>Retexturing of concrete surfaces (transverse or longitudinal)</t>
  </si>
  <si>
    <t>C7.6.1</t>
  </si>
  <si>
    <t>REINSTATEMENT OF SURFACE TEXTURE</t>
  </si>
  <si>
    <t>C7.6</t>
  </si>
  <si>
    <t>Cost of procuring</t>
  </si>
  <si>
    <t>COMMERCIAL MATERIALS</t>
  </si>
  <si>
    <t>C4.4</t>
  </si>
  <si>
    <t>Handling cost and profit in respect of item C4.5.3.1</t>
  </si>
  <si>
    <t>C4.5.3.2</t>
  </si>
  <si>
    <t>C4.5.3.1</t>
  </si>
  <si>
    <t>Cost to procure alternative materials identified by the Employer</t>
  </si>
  <si>
    <t>C4.5.3</t>
  </si>
  <si>
    <t>Handling cost and profit in respect of item C4.5.2.3</t>
  </si>
  <si>
    <t>C4.5.2.4</t>
  </si>
  <si>
    <t>Hazardous material</t>
  </si>
  <si>
    <t>C4.5.2.3</t>
  </si>
  <si>
    <t>Handling cost and profit in respect of item C4.5.2.1</t>
  </si>
  <si>
    <t>C4.5.2.2</t>
  </si>
  <si>
    <t>Contaminant material</t>
  </si>
  <si>
    <t>C4.5.2.1</t>
  </si>
  <si>
    <t>Removing unwanted material from alternative materials identified by the Employer</t>
  </si>
  <si>
    <t>C4.5.2</t>
  </si>
  <si>
    <t>Handling cost and profit in respect of item C4.5.1.1</t>
  </si>
  <si>
    <t>C4.5.1.2</t>
  </si>
  <si>
    <t>Cost of sampling and laboratory testing</t>
  </si>
  <si>
    <t>C4.5.1.1</t>
  </si>
  <si>
    <t>C4.5.1</t>
  </si>
  <si>
    <t>ALTERNATIVE MATERIALS</t>
  </si>
  <si>
    <t>C4.5</t>
  </si>
  <si>
    <t>Etc., insert additional items as required</t>
  </si>
  <si>
    <t>C2.1.25.2</t>
  </si>
  <si>
    <t>C2.1.22.2</t>
  </si>
  <si>
    <t>m³</t>
  </si>
  <si>
    <t>( e)</t>
  </si>
  <si>
    <t>From sources provided by the Contractor</t>
  </si>
  <si>
    <t>From the excavated trench material</t>
  </si>
  <si>
    <t>Obtaining construction or work permits</t>
  </si>
  <si>
    <t>C2.1.3</t>
  </si>
  <si>
    <t>C2.1.2.5</t>
  </si>
  <si>
    <t>Handling costs and profit in respect of item C2.1.2.3 above</t>
  </si>
  <si>
    <t>C2.1.2.4</t>
  </si>
  <si>
    <t>Survey to verify existing service positions</t>
  </si>
  <si>
    <t>C2.1.2.3</t>
  </si>
  <si>
    <t>Permanent services relocation or protection work by Contractor</t>
  </si>
  <si>
    <t>C2.1.1.4</t>
  </si>
  <si>
    <t>Handling costs and profit in respect of item C2.1.1.2 above</t>
  </si>
  <si>
    <t>C2.1.1.3</t>
  </si>
  <si>
    <t>Permanent services relocation or protection work by others</t>
  </si>
  <si>
    <t>C2.1.1.2</t>
  </si>
  <si>
    <t>C2.1.1.1</t>
  </si>
  <si>
    <t>C2.1.1</t>
  </si>
  <si>
    <t>GENERAL REQUIREMENTS AND TRENCHING FOR SERVICES</t>
  </si>
  <si>
    <t>C2.1</t>
  </si>
  <si>
    <t>C2.2.9.4</t>
  </si>
  <si>
    <t>State type, strength class and size of cover and frame</t>
  </si>
  <si>
    <t>C2.2.9.3</t>
  </si>
  <si>
    <t>C2.2.9.2</t>
  </si>
  <si>
    <t>C2.2.9.1</t>
  </si>
  <si>
    <t>Install duct handhole, manhole and access chamber covers and frames provided by others</t>
  </si>
  <si>
    <t>C2.2.9</t>
  </si>
  <si>
    <t>C2.2.8.4</t>
  </si>
  <si>
    <t>C2.2.8.3</t>
  </si>
  <si>
    <t>C2.2.8.2</t>
  </si>
  <si>
    <t>C2.2.8.1</t>
  </si>
  <si>
    <t>Covers and frames for duct handholes, manholes and access chambers</t>
  </si>
  <si>
    <t>C2.2.8</t>
  </si>
  <si>
    <t>State type, depth range and drawing reference etc.</t>
  </si>
  <si>
    <t>Other structures</t>
  </si>
  <si>
    <t>C2.2.7.4</t>
  </si>
  <si>
    <t>State depth range</t>
  </si>
  <si>
    <t>Access chambers (state type and drawing reference etc.)</t>
  </si>
  <si>
    <t>C2.2.7.3</t>
  </si>
  <si>
    <t>Manholes (state type and drawing reference etc.)</t>
  </si>
  <si>
    <t>C2.2.7.2</t>
  </si>
  <si>
    <t>State depth range (example over 1,5 m and up to 2,0 m deep)</t>
  </si>
  <si>
    <t>State depth range (example over 1,0 m and up to 1,5 m deep)</t>
  </si>
  <si>
    <t>Handholes (state type and drawing reference etc.)</t>
  </si>
  <si>
    <t>C2.2.7.1</t>
  </si>
  <si>
    <t>Handholes, manholes and access chambers for ducts</t>
  </si>
  <si>
    <t>C2.2.7</t>
  </si>
  <si>
    <t>State type</t>
  </si>
  <si>
    <t>Other accessories</t>
  </si>
  <si>
    <t>C2.2.6.5</t>
  </si>
  <si>
    <t>End caps or plugs (state type)</t>
  </si>
  <si>
    <t>C2.2.6.4</t>
  </si>
  <si>
    <t>Draw wires (state type)</t>
  </si>
  <si>
    <t>C2.2.6.3</t>
  </si>
  <si>
    <t>Duct marking (state type)</t>
  </si>
  <si>
    <t>C2.2.6.2</t>
  </si>
  <si>
    <t>Duct markers (state type)</t>
  </si>
  <si>
    <t>C2.2.6.1</t>
  </si>
  <si>
    <t>Duct accessories (markers, marking, draw wires and end caps etc.)</t>
  </si>
  <si>
    <t>C2.2.6</t>
  </si>
  <si>
    <t>Concrete encasement of ducts (state class of concrete)</t>
  </si>
  <si>
    <t>C2.2.5.2</t>
  </si>
  <si>
    <t>Concrete bedding (state class of concrete)</t>
  </si>
  <si>
    <t>C2.2.5.1</t>
  </si>
  <si>
    <t>Concrete for bedding and encasement of ducts</t>
  </si>
  <si>
    <t>C2.2.5</t>
  </si>
  <si>
    <t>Cement (state class/type of cement) for stabilising bedding</t>
  </si>
  <si>
    <t>C2.2.4.7</t>
  </si>
  <si>
    <t>Extra over items C2.2.4.1 to C2.2.4.5 for stabilising material with cement</t>
  </si>
  <si>
    <t>C2.2.4.6</t>
  </si>
  <si>
    <t>Crushed stone material (state material type)</t>
  </si>
  <si>
    <t>Non-cohesive material (state material type)</t>
  </si>
  <si>
    <t>From commercial sources</t>
  </si>
  <si>
    <t>C2.2.4.5</t>
  </si>
  <si>
    <t>Selected from sources provided by the Contractor</t>
  </si>
  <si>
    <t>C2.2.4.4</t>
  </si>
  <si>
    <t>Selected from approved borrow areas</t>
  </si>
  <si>
    <t>C2.2.4.3</t>
  </si>
  <si>
    <t>Selected from other excavations on site</t>
  </si>
  <si>
    <t>C2.2.4.2</t>
  </si>
  <si>
    <t>Selected from the excavated trench material</t>
  </si>
  <si>
    <t>C2.2.4.1</t>
  </si>
  <si>
    <t>Bedding for ducts compacted to 90 % of MDD (100 % for sand) using material:</t>
  </si>
  <si>
    <t>C2.2.4</t>
  </si>
  <si>
    <t xml:space="preserve">State diameter </t>
  </si>
  <si>
    <t>State for each duct to be laid the material type</t>
  </si>
  <si>
    <t>C2.2.3.2</t>
  </si>
  <si>
    <t>State diameter (example 160 mm diameter (OD))</t>
  </si>
  <si>
    <t>State diameter (example 110 mm diameter (OD))</t>
  </si>
  <si>
    <t>C2.2.3.1</t>
  </si>
  <si>
    <t>Lay and prove ducts provided by others</t>
  </si>
  <si>
    <t>C2.2.3</t>
  </si>
  <si>
    <t>State for each duct the material type, class, etc.</t>
  </si>
  <si>
    <t>C2.2.2.2</t>
  </si>
  <si>
    <t>C2.2.2.1</t>
  </si>
  <si>
    <t>Extra over item C2.2.1 for the provision of split ducts</t>
  </si>
  <si>
    <t>C2.2.2</t>
  </si>
  <si>
    <t>State for each duct the material type, class, joint type etc.</t>
  </si>
  <si>
    <t>C2.2.1.2</t>
  </si>
  <si>
    <t>State for each duct the material type, class, joint type etc. (example HDPE pliable type N450 with compression couplings)</t>
  </si>
  <si>
    <t>C2.2.1.1</t>
  </si>
  <si>
    <t>Supply, lay and prove ducts</t>
  </si>
  <si>
    <t>DRY SERVICES</t>
  </si>
  <si>
    <t>C2.2</t>
  </si>
  <si>
    <t>C2.3.36.3</t>
  </si>
  <si>
    <t>State diameter of pipe disinfected</t>
  </si>
  <si>
    <t>C2.3.36.2</t>
  </si>
  <si>
    <t>C2.3.36.1</t>
  </si>
  <si>
    <t>Disinfection of potable water pipelines</t>
  </si>
  <si>
    <t>C2.3.36</t>
  </si>
  <si>
    <t>State manhole type and drawing reference and height raised</t>
  </si>
  <si>
    <t>Raising manholes or valve of hydrant chambers</t>
  </si>
  <si>
    <t>C2.3.35.1</t>
  </si>
  <si>
    <t>Raising and lowering existing manholes or valve or hydrant chambers</t>
  </si>
  <si>
    <t>C2.3.35</t>
  </si>
  <si>
    <t>C2.3.34.4</t>
  </si>
  <si>
    <t>State connection details</t>
  </si>
  <si>
    <t>C2.3.34.3</t>
  </si>
  <si>
    <t>C2.3.34.2</t>
  </si>
  <si>
    <t>C2.3.34.1</t>
  </si>
  <si>
    <t>Connections to existing water mains</t>
  </si>
  <si>
    <t>C2.3.34</t>
  </si>
  <si>
    <t>C2.3.33.6</t>
  </si>
  <si>
    <t>Marker posts or blocks (state type and drawing reference)</t>
  </si>
  <si>
    <t>C2.3.33.5</t>
  </si>
  <si>
    <t>Pedestals (state type and drawing reference)</t>
  </si>
  <si>
    <t>C2.3.33.4</t>
  </si>
  <si>
    <t>C2.3.33.3</t>
  </si>
  <si>
    <t>Anchor or thrust blocks (state type and drawing reference)</t>
  </si>
  <si>
    <t>C2.3.33.2</t>
  </si>
  <si>
    <t>C2.3.33.1</t>
  </si>
  <si>
    <t>Water main accessories (anchor or thrust blocks, pedestals or marker posts etc.)</t>
  </si>
  <si>
    <t>C2.3.33</t>
  </si>
  <si>
    <t>C2.3.32.4</t>
  </si>
  <si>
    <t>Describe manhole or chamber and state type of cover and frame</t>
  </si>
  <si>
    <t>C2.3.32.3</t>
  </si>
  <si>
    <t>C2.3.32.2</t>
  </si>
  <si>
    <t>C2.3.32.1</t>
  </si>
  <si>
    <t>Covers and frames for water main manholes, valve and hydrant chambers and other structures</t>
  </si>
  <si>
    <t>C2.3.32</t>
  </si>
  <si>
    <t>State pipe size and depth range</t>
  </si>
  <si>
    <t>Other structures (state type etc. and drawing reference etc.)</t>
  </si>
  <si>
    <t>C2.3.31.4</t>
  </si>
  <si>
    <t>Hydrant chambers (state type etc. and drawing references etc.)</t>
  </si>
  <si>
    <t>C2.3.31.3</t>
  </si>
  <si>
    <t>Valve chambers (state valve type (gate valve, single or double air valve etc.) and drawing references etc.)</t>
  </si>
  <si>
    <t>C2.3.31.2</t>
  </si>
  <si>
    <t>Manholes (state type and drawing references etc.)</t>
  </si>
  <si>
    <t>C2.3.31.1</t>
  </si>
  <si>
    <t>Manholes, valve and hydrant chambers etc. for water mains</t>
  </si>
  <si>
    <t>C2.3.31</t>
  </si>
  <si>
    <t>Concrete encasement (state class of concrete)</t>
  </si>
  <si>
    <t>C2.3.30.2</t>
  </si>
  <si>
    <t>Concrete (Class A) bedding (state class of concrete)</t>
  </si>
  <si>
    <t>C2.3.30.1</t>
  </si>
  <si>
    <t>Concrete for bedding (Class A) and encasement for water mains</t>
  </si>
  <si>
    <t>C2.3.30</t>
  </si>
  <si>
    <t>Extra over items C2.3.29.1(a) to C2.3.29.1(c) and C2.3.29.2(a) to C2.3.29.2(c) for screening material</t>
  </si>
  <si>
    <t>C2.3.29.3</t>
  </si>
  <si>
    <t>(e )</t>
  </si>
  <si>
    <t>From approved borrow areas</t>
  </si>
  <si>
    <t>From other excavations on site</t>
  </si>
  <si>
    <t>Sum</t>
  </si>
  <si>
    <t>Selected fill blanket material</t>
  </si>
  <si>
    <t>C2.3.29.2</t>
  </si>
  <si>
    <t>Bedding using selected granular material</t>
  </si>
  <si>
    <t>C2.3.29.1</t>
  </si>
  <si>
    <t>Bedding for water mains (Class B and C) and fill blanket compacted to 90 % of MDD (100 % for sand)</t>
  </si>
  <si>
    <t>C2.3.29</t>
  </si>
  <si>
    <t>C2.3.28.3</t>
  </si>
  <si>
    <t>Describe water meter type</t>
  </si>
  <si>
    <t>C2.3.28.2</t>
  </si>
  <si>
    <t>Describe hydrant type</t>
  </si>
  <si>
    <t>C2.3.28.1</t>
  </si>
  <si>
    <t>Installation of hydrants and water meters</t>
  </si>
  <si>
    <t>C2.3.28</t>
  </si>
  <si>
    <t xml:space="preserve">State  diameter </t>
  </si>
  <si>
    <t>State for each water main the number of joints to be encased (wrapped)</t>
  </si>
  <si>
    <t>C2.3.27.1</t>
  </si>
  <si>
    <t>Extra over item C2.3.21 for encasing (wrapping) joints</t>
  </si>
  <si>
    <t>C2.3.27</t>
  </si>
  <si>
    <t>C2.3.26.3</t>
  </si>
  <si>
    <t>State for each short run water main the fitting, bend or special type, class etc.</t>
  </si>
  <si>
    <t>C2.3.26.2</t>
  </si>
  <si>
    <t>State pipe diameter and length</t>
  </si>
  <si>
    <t>State for each short run water main the pipe material type, class and class of bedding etc.</t>
  </si>
  <si>
    <t>C2.3.26.1</t>
  </si>
  <si>
    <t>Supplying and installing pipes, specials and valves on short pipe runs</t>
  </si>
  <si>
    <t>C2.3.26</t>
  </si>
  <si>
    <t>C2.3.25.3</t>
  </si>
  <si>
    <t>State diameter</t>
  </si>
  <si>
    <t>State for each water main the pipe collar and special coupling type</t>
  </si>
  <si>
    <t>C2.3.25.1</t>
  </si>
  <si>
    <t>Extra over items C2.3.21, C2.3.22 and C2.3.23 for supplying and installing joints with machined collars and special couplings</t>
  </si>
  <si>
    <t>C2.3.25</t>
  </si>
  <si>
    <t>C2.3.24.3</t>
  </si>
  <si>
    <t>State for each water main the pipe material type and coupling type</t>
  </si>
  <si>
    <t>C2.3.24.1</t>
  </si>
  <si>
    <t>Extra over item C2.3.21 for cutting of pipes and the supplying and fixing of extra couplings</t>
  </si>
  <si>
    <t>C2.3.24</t>
  </si>
  <si>
    <t>C2.3.23.3</t>
  </si>
  <si>
    <t>( a)</t>
  </si>
  <si>
    <t>State for each water main valve the type, class etc.</t>
  </si>
  <si>
    <t>C2.3.23.2</t>
  </si>
  <si>
    <t>C2.3.23.1</t>
  </si>
  <si>
    <t>Extra over item C2.3.21 for supplying and fixing water main valves</t>
  </si>
  <si>
    <t>C2.3.23</t>
  </si>
  <si>
    <t>C2.3.22.3</t>
  </si>
  <si>
    <t>State for each water main fitting or special the type, class etc.</t>
  </si>
  <si>
    <t>C2.3.22.2</t>
  </si>
  <si>
    <t>C2.3.22.1</t>
  </si>
  <si>
    <t>Extra over item C2.3.21 for supplying and fixing water main fittings or specials complete with couplings</t>
  </si>
  <si>
    <t>C2.3.22</t>
  </si>
  <si>
    <t>C2.3.21.3</t>
  </si>
  <si>
    <t>State for each water main the pipe material type, class, coupling type and the class of bedding etc.</t>
  </si>
  <si>
    <t>C2.3.21.1</t>
  </si>
  <si>
    <t>Supply and lay water mains complete with couplings</t>
  </si>
  <si>
    <t>C2.3.21</t>
  </si>
  <si>
    <t>State pipe diameter</t>
  </si>
  <si>
    <t>C2.3.11.2</t>
  </si>
  <si>
    <t>C2.3.11.1</t>
  </si>
  <si>
    <t>CCTV camera inspections</t>
  </si>
  <si>
    <t>C2.3.11</t>
  </si>
  <si>
    <t>Testing of sewer manholes</t>
  </si>
  <si>
    <t>C2.3.10</t>
  </si>
  <si>
    <t>State manhole type and drawing reference and height lowered</t>
  </si>
  <si>
    <t>Lowering manholes</t>
  </si>
  <si>
    <t>C2.3.9.2</t>
  </si>
  <si>
    <t>Raising manholes</t>
  </si>
  <si>
    <t>C2.3.9.1</t>
  </si>
  <si>
    <t>Raising and lowering existing sewer manholes</t>
  </si>
  <si>
    <t>C2.3.9</t>
  </si>
  <si>
    <t>Etc. insert additional items as required</t>
  </si>
  <si>
    <t>(c )</t>
  </si>
  <si>
    <t>State position, specification and drawing reference etc.</t>
  </si>
  <si>
    <t>Breaking into an existing sewer and building a new manhole</t>
  </si>
  <si>
    <t>C2.3.8.5</t>
  </si>
  <si>
    <t>Connecting sewers to existing manholes</t>
  </si>
  <si>
    <t>C2.3.8.4</t>
  </si>
  <si>
    <t>sum</t>
  </si>
  <si>
    <t>State type, depth range, etc.</t>
  </si>
  <si>
    <t>Erf connections to sewer manholes</t>
  </si>
  <si>
    <t>C2.3.8.3</t>
  </si>
  <si>
    <t>Connection length (state length in metres)</t>
  </si>
  <si>
    <t>Erf connections (state type, depth range and drawing reference)</t>
  </si>
  <si>
    <t>C2.3.8.2</t>
  </si>
  <si>
    <t>C2.3.8.1</t>
  </si>
  <si>
    <t>Sewer connections (erf and existing line connections)</t>
  </si>
  <si>
    <t>C2.3.8</t>
  </si>
  <si>
    <t>C2.3.7.5</t>
  </si>
  <si>
    <t>Plug stoppers (state type)</t>
  </si>
  <si>
    <t>C2.3.7.4</t>
  </si>
  <si>
    <t>Marker posts (state type and drawing reference)</t>
  </si>
  <si>
    <t>C2.3.7.3</t>
  </si>
  <si>
    <t>Anchor blocks (state type and drawing reference)</t>
  </si>
  <si>
    <t>C2.3.7.2</t>
  </si>
  <si>
    <t>C2.3.7.1</t>
  </si>
  <si>
    <t>Sewer accessories (anchor blocks, marker posts, plug stoppers etc.)</t>
  </si>
  <si>
    <t>C2.3.7</t>
  </si>
  <si>
    <t>C2.3.6.4</t>
  </si>
  <si>
    <t>C2.3.6.3</t>
  </si>
  <si>
    <t>C2.3.6.2</t>
  </si>
  <si>
    <t>C2.3.6.1</t>
  </si>
  <si>
    <t>Covers and frames for sewer manholes, inspection chambers and other structures</t>
  </si>
  <si>
    <t>C2.3.6</t>
  </si>
  <si>
    <t>Other structures (state type and drawing reference etc.)</t>
  </si>
  <si>
    <t>C2.3.5.5</t>
  </si>
  <si>
    <t>Manholes, inspection chambers and cleaning eyes for sewers</t>
  </si>
  <si>
    <t>C2.3.5</t>
  </si>
  <si>
    <t>Cleaning eyes (state type and drawing reference etc.)</t>
  </si>
  <si>
    <t>C2.3.5.4</t>
  </si>
  <si>
    <t>Inspection chambers (state type and drawing reference etc.)</t>
  </si>
  <si>
    <t>C2.3.5.3</t>
  </si>
  <si>
    <t>Extra over item C2.3.5.1 for backdrops for manholes (state type and drawing reference etc.)</t>
  </si>
  <si>
    <t>C2.3.5.2</t>
  </si>
  <si>
    <t>C2.3.5.1</t>
  </si>
  <si>
    <t>C2.3.4.2</t>
  </si>
  <si>
    <t>C2.3.4.1</t>
  </si>
  <si>
    <t>Concrete for bedding (Class A) and encasement for sewers</t>
  </si>
  <si>
    <t>C2.3.4</t>
  </si>
  <si>
    <t>Extra over items C2.3.3.1(a) to C2.3.3.1(c) and C2.3.3.2(a) to C2.3.3.2(c) for screening material</t>
  </si>
  <si>
    <t>C2.3.3.3</t>
  </si>
  <si>
    <t>C2.3.3.2</t>
  </si>
  <si>
    <t>( d)</t>
  </si>
  <si>
    <t>C2.3.3.1</t>
  </si>
  <si>
    <t>Bedding for sewers (Class B and C) and fill blanket compacted to 90 % of MDD (100 % for sand)</t>
  </si>
  <si>
    <t>C2.3.3</t>
  </si>
  <si>
    <t>Etc, insert additional items as required</t>
  </si>
  <si>
    <t>C2.3.2.3</t>
  </si>
  <si>
    <t>State for each sewer special the type, class, etc.</t>
  </si>
  <si>
    <t>C2.3.2.2</t>
  </si>
  <si>
    <t>C2.3.2.1</t>
  </si>
  <si>
    <t>Extra over item C2.3.1 for sewer specials</t>
  </si>
  <si>
    <t>C2.3.2</t>
  </si>
  <si>
    <t>C2.3.1.3</t>
  </si>
  <si>
    <t>State for each sewer the pipe material type, class, joint type and the class of bedding etc.</t>
  </si>
  <si>
    <t>C2.3.1.2</t>
  </si>
  <si>
    <t>C2.3.1.1</t>
  </si>
  <si>
    <t>Supply, lay, joint and test sewers</t>
  </si>
  <si>
    <t>C2.3.1</t>
  </si>
  <si>
    <t>WET SERVICES</t>
  </si>
  <si>
    <t>C2.3</t>
  </si>
  <si>
    <t>C2.4.3.4</t>
  </si>
  <si>
    <t>Cable markers (state type)</t>
  </si>
  <si>
    <t>C2.4.3.3</t>
  </si>
  <si>
    <t>Concrete slab protection (state type and dimensions etc)</t>
  </si>
  <si>
    <t>C2.4.3.2</t>
  </si>
  <si>
    <t>Electrical warning tape (state type)</t>
  </si>
  <si>
    <t>C2.4.3.1</t>
  </si>
  <si>
    <t>Cable laying accessories (warning tape, protection slabs, markers etc.)</t>
  </si>
  <si>
    <t>C2.4.3</t>
  </si>
  <si>
    <t>Concrete encasement of cables (Class C16/20-20 concrete)</t>
  </si>
  <si>
    <t>C2.4.2.2</t>
  </si>
  <si>
    <t>Concrete bedding (Class C16/20-20 concrete)</t>
  </si>
  <si>
    <t>C2.4.2.1</t>
  </si>
  <si>
    <t>Concrete for bedding and encasement for electric power cables</t>
  </si>
  <si>
    <t>C2.4.2</t>
  </si>
  <si>
    <t>Uncrushed material (state material type)</t>
  </si>
  <si>
    <t>C2.4.1.5</t>
  </si>
  <si>
    <t>C2.4.1.4</t>
  </si>
  <si>
    <t>C2.4.1.3</t>
  </si>
  <si>
    <t>C2.4.1.2</t>
  </si>
  <si>
    <t>Bedding for electric power cables using material:</t>
  </si>
  <si>
    <t>C2.4.1</t>
  </si>
  <si>
    <t>ENERGY AND OTHER SERVICES</t>
  </si>
  <si>
    <t>C2.4</t>
  </si>
  <si>
    <t>C11.1.6</t>
  </si>
  <si>
    <t>Grouted stone pitching with mortar</t>
  </si>
  <si>
    <t>C11.1.2.2</t>
  </si>
  <si>
    <t>Stone pitching</t>
  </si>
  <si>
    <t>C11.1.2</t>
  </si>
  <si>
    <t>PITCHING, STONEWORK, CAST IN SITU CONCRETE FOR PROTECTION AGAINST EROSION</t>
  </si>
  <si>
    <t>C11.1</t>
  </si>
  <si>
    <t>C11.2.4</t>
  </si>
  <si>
    <t>C11.2.3.3</t>
  </si>
  <si>
    <t>C11.2.3.1</t>
  </si>
  <si>
    <t>Gabion boxes and mattresses:</t>
  </si>
  <si>
    <t>C11.2.3</t>
  </si>
  <si>
    <t>Surface preparation for bedding the gabion boxes and mattresses</t>
  </si>
  <si>
    <t>C11.2.2</t>
  </si>
  <si>
    <t>Excavating soft material within 1,5 m below the surface level using labour enhanced construction methods:</t>
  </si>
  <si>
    <t>C11.2.1.3</t>
  </si>
  <si>
    <t>C11.2.1.2</t>
  </si>
  <si>
    <t>Etc, in increments of 1,5 m</t>
  </si>
  <si>
    <t>Exceeding 1,5 m and up to 3,0 m</t>
  </si>
  <si>
    <t>0 m to 1,5 m</t>
  </si>
  <si>
    <t>C11.2.1.1</t>
  </si>
  <si>
    <t>C11.2.1</t>
  </si>
  <si>
    <t>Kilometre markers</t>
  </si>
  <si>
    <t>C11.3.2</t>
  </si>
  <si>
    <t/>
  </si>
  <si>
    <t>Gates (type indicated)</t>
  </si>
  <si>
    <t>C11.5.10.6</t>
  </si>
  <si>
    <t>Etc Type indicated</t>
  </si>
  <si>
    <t>C11.5.10.5</t>
  </si>
  <si>
    <t>C11.5.10.4</t>
  </si>
  <si>
    <t>C11.5.10.3</t>
  </si>
  <si>
    <t>C11.5.10.2</t>
  </si>
  <si>
    <t>Type indicated</t>
  </si>
  <si>
    <t>C11.5.10.1</t>
  </si>
  <si>
    <t>Disposal of existing fencing materials</t>
  </si>
  <si>
    <t>C11.5.10</t>
  </si>
  <si>
    <t>Repairing existing fences (Type indicated)</t>
  </si>
  <si>
    <t>C11.5.9</t>
  </si>
  <si>
    <t>Mild steel pipes (diameter and wall thickness indicated)</t>
  </si>
  <si>
    <t>C11.5.8.2</t>
  </si>
  <si>
    <t>Timber posts (diameter indicated)</t>
  </si>
  <si>
    <t>C11.5.8.1</t>
  </si>
  <si>
    <t>Posts fixed horizontally to the bottom of wire mesh for the closing of openings under fences:</t>
  </si>
  <si>
    <t>C11.5.8</t>
  </si>
  <si>
    <t>Drilling and blasting holes for posts and anchors</t>
  </si>
  <si>
    <t>C11.5.7</t>
  </si>
  <si>
    <t>Ringbolts for anchoring fencing to structures</t>
  </si>
  <si>
    <t>C11.5.6</t>
  </si>
  <si>
    <t>no</t>
  </si>
  <si>
    <t>Temporary gates (type and size indicated)</t>
  </si>
  <si>
    <t>C11.5.5.5</t>
  </si>
  <si>
    <t>Game fences</t>
  </si>
  <si>
    <t>C11.5.5.4</t>
  </si>
  <si>
    <t>Pedestrian fence</t>
  </si>
  <si>
    <t>C11.5.5.3</t>
  </si>
  <si>
    <t>Vermin-proof fence</t>
  </si>
  <si>
    <t>C11.5.5.2</t>
  </si>
  <si>
    <t>Stock-proof fence</t>
  </si>
  <si>
    <t>C11.5.5.1</t>
  </si>
  <si>
    <t>Providing temporary fences and gates:</t>
  </si>
  <si>
    <t>C11.5.5</t>
  </si>
  <si>
    <t>Gates (type and size indicated)</t>
  </si>
  <si>
    <t>C11.5.4.2</t>
  </si>
  <si>
    <t>Security fences</t>
  </si>
  <si>
    <t>Pedestrian fences</t>
  </si>
  <si>
    <t>Vermin-proof fences</t>
  </si>
  <si>
    <t>Stock-proof fences</t>
  </si>
  <si>
    <t>Fences:</t>
  </si>
  <si>
    <t>C11.5.4.1</t>
  </si>
  <si>
    <t>Dismantling existing fences and gates:</t>
  </si>
  <si>
    <t>C11.5.4</t>
  </si>
  <si>
    <t>Gates</t>
  </si>
  <si>
    <t>C11.5.3.2</t>
  </si>
  <si>
    <t>C11.5.3.1</t>
  </si>
  <si>
    <t>Moving existing fences and gates:</t>
  </si>
  <si>
    <t>C11.5.3</t>
  </si>
  <si>
    <t>New gates (size and type indicated)</t>
  </si>
  <si>
    <t>C11.5.2</t>
  </si>
  <si>
    <t>Extra over items C11.5.1.3; C11.5.1.4 and C11.5.1.6 for trenching</t>
  </si>
  <si>
    <t>C11.5.1.11</t>
  </si>
  <si>
    <t>Extra over items C11.5.1.3; C11.5.1.4 and C11.5.1.6 for stone packing</t>
  </si>
  <si>
    <t>C11.5.1.10</t>
  </si>
  <si>
    <t>Wire stays and anchors (diameter and type indicated)</t>
  </si>
  <si>
    <t>(iii)</t>
  </si>
  <si>
    <t>Timber stays and anchors (protection, length and diameter indicated)</t>
  </si>
  <si>
    <t>(ii)</t>
  </si>
  <si>
    <t>Steel stays and anchors (protection, length, diameter and wall thickness indicated)</t>
  </si>
  <si>
    <t>Horizontal</t>
  </si>
  <si>
    <t>Inclined</t>
  </si>
  <si>
    <t>Timber straining posts (protection, length and diameter indicated)</t>
  </si>
  <si>
    <t>Steel straining posts (type, size and length and whether galvanized or painted indicated)</t>
  </si>
  <si>
    <t>vertical</t>
  </si>
  <si>
    <t>Straining posts, stays and anchors:</t>
  </si>
  <si>
    <t>C11.5.1.9</t>
  </si>
  <si>
    <t>Droppers (material, protection, length, diameter and type indicated)</t>
  </si>
  <si>
    <t>C11.5.1.8</t>
  </si>
  <si>
    <t>Standards (material, protection, length, diameter and type indicated)</t>
  </si>
  <si>
    <t>C11.5.1.7</t>
  </si>
  <si>
    <t>Hinge joint mesh square</t>
  </si>
  <si>
    <t>C11.5.1.6</t>
  </si>
  <si>
    <t>Barbed-tape security barrier</t>
  </si>
  <si>
    <t>C11.5.1.5</t>
  </si>
  <si>
    <t>Wire netting</t>
  </si>
  <si>
    <t>C11.5.1.4</t>
  </si>
  <si>
    <t>Diamond mesh</t>
  </si>
  <si>
    <t>C11.5.1.3</t>
  </si>
  <si>
    <t>Zinc-coated smooth wire (grade and size Indicated)</t>
  </si>
  <si>
    <t>C11.5.1.2</t>
  </si>
  <si>
    <t>Zinc-coated barbed wire (grade, and size indicated)</t>
  </si>
  <si>
    <t>C11.5.1.1</t>
  </si>
  <si>
    <t>Supply and erect new fencing material for new fences and for supplementing material in existing fences which are being repaired or removed:</t>
  </si>
  <si>
    <t>C11.5.1</t>
  </si>
  <si>
    <t>m²</t>
  </si>
  <si>
    <t>ROAD SIGNS</t>
  </si>
  <si>
    <t>C11.6</t>
  </si>
  <si>
    <t>ROAD MARKINGS AND ROAD STUDS</t>
  </si>
  <si>
    <t>C11.7</t>
  </si>
  <si>
    <t>h</t>
  </si>
  <si>
    <t>LANDSCAPING AND PLANTING PLANTS</t>
  </si>
  <si>
    <t>C11.8</t>
  </si>
  <si>
    <t>FINISHING THE ROAD AND ROAD RESERVE AND TREATING OLD ROADS</t>
  </si>
  <si>
    <t>C11.9</t>
  </si>
  <si>
    <t>GENERAL REQUIREMENTS FOR SURFACE TREATMENTS</t>
  </si>
  <si>
    <t>C10.1</t>
  </si>
  <si>
    <t>EXPANDED PUBLIC WORKS PROGRAMME (EPWP)</t>
  </si>
  <si>
    <t>F5.01</t>
  </si>
  <si>
    <t xml:space="preserve">Provision of training venue facility, including the cost of transport the learners to and from this facility </t>
  </si>
  <si>
    <t>F5.02</t>
  </si>
  <si>
    <t>Training of learners employed by main contractor:</t>
  </si>
  <si>
    <t>F5.03</t>
  </si>
  <si>
    <t>Payments associated with the NYS programme only:</t>
  </si>
  <si>
    <t>hr</t>
  </si>
  <si>
    <t>CONTRACT PARTICIPATION GOALS</t>
  </si>
  <si>
    <t xml:space="preserve">Procurement of Targeted Enterprise subcontractors as described in Part G </t>
  </si>
  <si>
    <t>Construction Works for Targeted Enterprises</t>
  </si>
  <si>
    <t>Contractor's management fee for managing emerging contractors under CPG</t>
  </si>
  <si>
    <t>Training of learners employed by the main contractor or by the Targeted Enterprise subcontractors:</t>
  </si>
  <si>
    <t>FROM PAGE</t>
  </si>
  <si>
    <t>C2.3 SUMMARY OF BILL OF QUANTITIES</t>
  </si>
  <si>
    <t>TOTAL SCHEDULE G: CONTRACT PARTICIPATION GOALS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</si>
  <si>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</si>
  <si>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</si>
  <si>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</si>
  <si>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</si>
  <si>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TO SUMMARY</t>
  </si>
  <si>
    <t>TOTAL CARRIED FORWARD TO SUMMARY</t>
  </si>
  <si>
    <t>Contract No</t>
  </si>
  <si>
    <t>Contract Description</t>
  </si>
  <si>
    <t>C4.2</t>
  </si>
  <si>
    <t>CUT MATERIALS</t>
  </si>
  <si>
    <t>m3</t>
  </si>
  <si>
    <t>SCHEDULE A: ROADWORKS - SUMMARY</t>
  </si>
  <si>
    <t>CHAPTER</t>
  </si>
  <si>
    <t>C4.3</t>
  </si>
  <si>
    <t>Prime Cost</t>
  </si>
  <si>
    <t>Concrete cover survey</t>
  </si>
  <si>
    <t>Days</t>
  </si>
  <si>
    <t>EXISTING ROAD MATERIALS</t>
  </si>
  <si>
    <t>Re-sanding of joints in segmental block paving</t>
  </si>
  <si>
    <t>C7.5</t>
  </si>
  <si>
    <t>C11.2</t>
  </si>
  <si>
    <t>NON-STRUCTURAL GABIONS</t>
  </si>
  <si>
    <t>C11.3</t>
  </si>
  <si>
    <t>GUIDE BLOCKS AND KILOMETRE MARKERS</t>
  </si>
  <si>
    <t>Re-establishment on site for additional work (type indicated)</t>
  </si>
  <si>
    <r>
      <t>m</t>
    </r>
    <r>
      <rPr>
        <vertAlign val="superscript"/>
        <sz val="10"/>
        <rFont val="Arial"/>
        <family val="2"/>
      </rPr>
      <t>3</t>
    </r>
    <r>
      <rPr>
        <sz val="10"/>
        <rFont val="Arial"/>
        <family val="2"/>
      </rPr>
      <t>.km</t>
    </r>
  </si>
  <si>
    <t>SHOTCRETE</t>
  </si>
  <si>
    <t>Establishment on site for: (indicate type of operation: Pipe Jacking, Horizontal directional drilling, Pipe Ramming, or Micro-tunnelling)</t>
  </si>
  <si>
    <t>Moving to and setting up equipment at each position for (indicate type of operation)</t>
  </si>
  <si>
    <t>Installing holes (diameter, lining type indicated) to required length for (indicate type of operation)</t>
  </si>
  <si>
    <t>TRENCHLESS METHODS</t>
  </si>
  <si>
    <t>Moving to, and setting up the equipment for drilling the holes at each well /horizontal/ sand drain position (type indicated)</t>
  </si>
  <si>
    <t>Moving to, and setting up the equipment for installing vertical drains at each drain position (size and type of drain indicated)</t>
  </si>
  <si>
    <t>Drill holes for wells (diameter indicated) to the required depth</t>
  </si>
  <si>
    <t>Filter sand for wells (type/ size indicated)</t>
  </si>
  <si>
    <t>GROUND DRAINAGE</t>
  </si>
  <si>
    <t>Barring down of rock surfaces within vertical height intervals (intervals stated)</t>
  </si>
  <si>
    <t>Cleaning of rock surfaces by high pressure air and water jetting equipment within the vertical height intervals (categories stated)</t>
  </si>
  <si>
    <t>Supply and install wire mesh rockfall netting within vertical height intervals (intervals stated), galvanic requirements, roll width, wire thickness, tensile strength, weave, aperture, PVC coating and/or colouring indicated)</t>
  </si>
  <si>
    <t>Supply and Installation/erection of catch fencing (galvanic requirements, type, height, length and energy rating in kJ and location of fences indicated)</t>
  </si>
  <si>
    <t>Supply and installation/erection of additional anchor lengths for catch fences (differentiate between threadbar and wire rope anchor for different diameters)</t>
  </si>
  <si>
    <t>Supply and installation/erection of shallow landslide fencing (galvanic requirements, type, height, length and rating and fence length class interval</t>
  </si>
  <si>
    <t>Supply and install additional anchor lengths for shallow landslide fences (differentiate between threadbar and wire rope anchor for different diameters</t>
  </si>
  <si>
    <t>Gap filling under the shallow landslide fences (fence rating indicated)</t>
  </si>
  <si>
    <t>Supply and installation/erection of debris flow fencing (galvanic requirements, type, rating and location for each numbered fence indicated)</t>
  </si>
  <si>
    <t>Supply and install additional anchor lengths for debris flow fences (differentiate between threadbar and wire rope anchor for different diameters)</t>
  </si>
  <si>
    <t>(pumped) hrs</t>
  </si>
  <si>
    <t>Installing and commissioning all requisite plant and equipment to undertake dewatering by well system offered (type of well system to be nominated by tenderer)</t>
  </si>
  <si>
    <t>Operate and maintain well system (type of well system to be nominated by tenderer)</t>
  </si>
  <si>
    <t>Supply Install and remove discharge pipeline to the required depth (diameter and class indicated)</t>
  </si>
  <si>
    <t>Install ground observation wells to the required depth (diameter and class indicated)</t>
  </si>
  <si>
    <t>Mn</t>
  </si>
  <si>
    <t>Paving train constructed</t>
  </si>
  <si>
    <t>Metallic reinforcing strips (section dimension indicated)</t>
  </si>
  <si>
    <t>Metallic reinforcing mesh (section dimension indicated)</t>
  </si>
  <si>
    <t>ROAD RESTRAINT SYSTEMS</t>
  </si>
  <si>
    <t>C11.4</t>
  </si>
  <si>
    <t>C11.5</t>
  </si>
  <si>
    <t>FENCING</t>
  </si>
  <si>
    <t>0 m up to 10 m provided for in pay item C12.1.6</t>
  </si>
  <si>
    <t>Drilling holes for jet grouting to specified depths (depth ranges and inclinations to be specified)</t>
  </si>
  <si>
    <t>Extra-over items 12.3.4 and 12.3.5 for stage grouting (specify up-or downstage)</t>
  </si>
  <si>
    <t>Supply and install pneumatic piezometers (lengths indicated)</t>
  </si>
  <si>
    <t>Supply and install inclinometer monitoring systems (lengths indicated)</t>
  </si>
  <si>
    <t>Supply and install pressure measuring loadcells (type and make specified)</t>
  </si>
  <si>
    <t>C5.5.26</t>
  </si>
  <si>
    <t>MECHANICALLY STABILISED FILL AND GABIONS</t>
  </si>
  <si>
    <t>F1</t>
  </si>
  <si>
    <t>Generic Skills</t>
  </si>
  <si>
    <t>Training costs</t>
  </si>
  <si>
    <t>Handling costs and profit in respect of subitem F5.02(a)(i) above.</t>
  </si>
  <si>
    <t>Entrepreneurial skills:</t>
  </si>
  <si>
    <t>Generic Skills:</t>
  </si>
  <si>
    <t>Handling costs and profit in respect of subitem F5.02(b)(i) above.</t>
  </si>
  <si>
    <t>Construction skills:</t>
  </si>
  <si>
    <t>Transportation &amp; accommodation costs of selected leaners, while receiving off-site training:</t>
  </si>
  <si>
    <t>(d.ii)</t>
  </si>
  <si>
    <t>Handling costs and profit in respect of subitem F5.02(d)(i) above.</t>
  </si>
  <si>
    <t>Handling costs and profit in respect of subitem F5.02(c)(i) above.</t>
  </si>
  <si>
    <t>(e.i)</t>
  </si>
  <si>
    <t>(e.ii)</t>
  </si>
  <si>
    <t>(f.i)</t>
  </si>
  <si>
    <t>(f.ii)</t>
  </si>
  <si>
    <t>Employment of NYS youth workers</t>
  </si>
  <si>
    <t>Provision of tools and apparel for the NYS workers</t>
  </si>
  <si>
    <t>Handling cost and profit in respect of subitem F5.03(a) and (b) above</t>
  </si>
  <si>
    <t>Training of NYS youth workers:</t>
  </si>
  <si>
    <t>Provision of training for NYS youth workers</t>
  </si>
  <si>
    <t>Liaison with the Employer’s project manager and the training service provider:</t>
  </si>
  <si>
    <t>Liaison conducted by the Construction Manager</t>
  </si>
  <si>
    <t>Liaison conducted by senior site foreman</t>
  </si>
  <si>
    <t>EPWP Branding (refer to spec)</t>
  </si>
  <si>
    <t xml:space="preserve">Prime cost sum for EPWP branding   </t>
  </si>
  <si>
    <t>Handling costs and profit in respect of sub item F5.03(f)(i) above</t>
  </si>
  <si>
    <t>G1</t>
  </si>
  <si>
    <t xml:space="preserve">Contractor's charge for the management and execution of the Targeted Enterprise procurement process: </t>
  </si>
  <si>
    <t>(a.iv)</t>
  </si>
  <si>
    <t>Payments associated with the construction Works carried out by Targeted Enterprise subcontractors appointed in terms of Part G</t>
  </si>
  <si>
    <t>Supply of materials and small plant to assist Targeted Enterprise subcontractors appointed in terms of Part G</t>
  </si>
  <si>
    <t>G1.04</t>
  </si>
  <si>
    <t>G1.01</t>
  </si>
  <si>
    <t>G1.02</t>
  </si>
  <si>
    <t>G1.03</t>
  </si>
  <si>
    <t>Handling costs and profit in respect of subitem G1.04 (a)(i) above</t>
  </si>
  <si>
    <t>Handling costs and profit in respect of subitem G1.04 (b)(i) above.</t>
  </si>
  <si>
    <t>Handling costs and profit in respect of subitem G1.04 (d)(i) above.</t>
  </si>
  <si>
    <t>Handling costs and profit in respect of subitem G1.02(a) above</t>
  </si>
  <si>
    <t>Handling costs and profit in respect of subitem G1.02(c) above</t>
  </si>
  <si>
    <t>SCHEDULE</t>
  </si>
  <si>
    <t>TOTAL SCHEDULE A: ROADWORKS</t>
  </si>
  <si>
    <t>SCHEDULE F: EXPANDED PUBLIC WORKS PROGRAMME (EPWP) - SUMMARY</t>
  </si>
  <si>
    <t>TOTAL SCHEDULE F: EXPANDED PUBLIC WORKS PROGRAMME (EPWP)</t>
  </si>
  <si>
    <t>SCHEDULE G:CONTRACT PARTICIPATION GOALS - SUMMARY</t>
  </si>
  <si>
    <t>SUBTOTAL 1</t>
  </si>
  <si>
    <t>SUBTOTAL 2</t>
  </si>
  <si>
    <t>SUBTOTAL 3</t>
  </si>
  <si>
    <t>Signed on behalf of the Tenderer: ……………………………………………………. (Signature)
Date: …………………………………………………..
Tenderer’s Name: ………………………………………………………………. (Company Name)</t>
  </si>
  <si>
    <t>On Class C bedding (100D 450mm Dia.)</t>
  </si>
  <si>
    <t>On Class C bedding (100D 600mm Dia.)</t>
  </si>
  <si>
    <t>On Class C bedding (100D 900mm Dia.)</t>
  </si>
  <si>
    <t>On Class C bedding (100D 1200mm Dia.)</t>
  </si>
  <si>
    <t>kerbing-channelling (Fig. 6) combination as per drawing No. SD 0701/A.</t>
  </si>
  <si>
    <t>Imported G10</t>
  </si>
  <si>
    <t>Lower selected subgrade layer (150mm) compacted to 93% of MDD</t>
  </si>
  <si>
    <t>Upper selected subgrade layer (150mm) compacted to 93% of MDD</t>
  </si>
  <si>
    <t>G2 crushed stone base layer (150mm) compacted to 88% of BD</t>
  </si>
  <si>
    <t>Binder type need to be specified</t>
  </si>
  <si>
    <t>Tipper truck, 6.0m3</t>
  </si>
  <si>
    <t>Galvanized gabion mattresses  (Length 6m, depth 0.3m, width 2m )</t>
  </si>
  <si>
    <t>Precast concrete access slabs (3m x 1.2m x 0.15m - Class 25/19) as per drawing detail to be manufactured locally on site.</t>
  </si>
  <si>
    <t>High-yield-stress-steel bars (type Y)</t>
  </si>
  <si>
    <t xml:space="preserve"> (i) Foundations (Class 30/19)</t>
  </si>
  <si>
    <t xml:space="preserve"> (ii) Walls (Class 30/19)</t>
  </si>
  <si>
    <t xml:space="preserve"> (iii) Wing Walls (Class 30/19)</t>
  </si>
  <si>
    <t xml:space="preserve"> (iv) Apron Slab (Class 30/19)</t>
  </si>
  <si>
    <t xml:space="preserve"> (v) Roof Slab (Class 30/19)</t>
  </si>
  <si>
    <t xml:space="preserve"> (vi) Blinding Layer (Class 15/19)</t>
  </si>
  <si>
    <t>(vii) Side Walk  (Class 30/19)</t>
  </si>
  <si>
    <t xml:space="preserve"> (i) Existing low level bridge</t>
  </si>
  <si>
    <t>Drainage system behind Wingwalls</t>
  </si>
  <si>
    <t xml:space="preserve">Drainage system on walls           </t>
  </si>
  <si>
    <t>C1.2.2.3</t>
  </si>
  <si>
    <t>Submission of a Scheme 2 Initial Programme</t>
  </si>
  <si>
    <t>C1.2.2.4</t>
  </si>
  <si>
    <t>Submission of a Scheme 2 Full Programme</t>
  </si>
  <si>
    <t>C1.2.2.5</t>
  </si>
  <si>
    <t>Reviewing and updating a Scheme 2 Programme every month</t>
  </si>
  <si>
    <t>PSC 1,2,10</t>
  </si>
  <si>
    <t>Community Participation</t>
  </si>
  <si>
    <t>Cost for community Participation (PLC and CLO)</t>
  </si>
  <si>
    <t xml:space="preserve">PC Sum </t>
  </si>
  <si>
    <t>Handling costs and profit in respect of sub-item PSC1.2.10(a) above</t>
  </si>
  <si>
    <t>PSC1.2.11</t>
  </si>
  <si>
    <t>Provision for an engineer representative on the Project Management Team (PMT)</t>
  </si>
  <si>
    <t>a)</t>
  </si>
  <si>
    <t>Allowance for payments to an engineer representative on the project management team</t>
  </si>
  <si>
    <t>b)</t>
  </si>
  <si>
    <t>Handling costs and profit in respect of sub-item PSC1.2.11 (a) above</t>
  </si>
  <si>
    <t>Ablution unit</t>
  </si>
  <si>
    <t>Manholes, catchpits, precast inlet and outlet structures complete:</t>
  </si>
  <si>
    <t>(f) Headwalls (as per Dwg No SD 0406):</t>
  </si>
  <si>
    <t>PSC3.2.28</t>
  </si>
  <si>
    <t xml:space="preserve"> No</t>
  </si>
  <si>
    <t>L.I</t>
  </si>
  <si>
    <t>PROVINCE OF KWAZULU-NATAL</t>
  </si>
  <si>
    <t>DEPARTMENT OF TRANSPORT</t>
  </si>
  <si>
    <t>for</t>
  </si>
  <si>
    <t xml:space="preserve">CPG SUMMARY </t>
  </si>
  <si>
    <t>SUMMARY OF SECTIONS</t>
  </si>
  <si>
    <t xml:space="preserve">Chapter </t>
  </si>
  <si>
    <t xml:space="preserve">Description </t>
  </si>
  <si>
    <t xml:space="preserve">Amount </t>
  </si>
  <si>
    <t xml:space="preserve">Proposed CIDB Grade </t>
  </si>
  <si>
    <t>SUB-TOTAL TO BE CARRIED OVER TO SECTION G10.02 CONSTRUCTION WORKS FOR TARGETED ENTERPRISES</t>
  </si>
  <si>
    <t xml:space="preserve">TOTAL CPG  PERCENTAGE ACHIEVED </t>
  </si>
  <si>
    <t>Grade 1</t>
  </si>
  <si>
    <t>Grade 2</t>
  </si>
  <si>
    <t>Grade 3</t>
  </si>
  <si>
    <t>Grade 4</t>
  </si>
  <si>
    <t>Grade 5</t>
  </si>
  <si>
    <t>Grade 6</t>
  </si>
  <si>
    <t>PS3.3.17</t>
  </si>
  <si>
    <t>Provision of skew ends of pipe culvert (100D 600mm Dia.)</t>
  </si>
  <si>
    <t>Polymer film sheeting for concrete-lined open drains</t>
  </si>
  <si>
    <t>Crushed stone base layer (150mm) trial section</t>
  </si>
  <si>
    <t>Galvanized gabion boxes (1m x 2m x 1m)</t>
  </si>
  <si>
    <t>Galvanized gabion boxes (1m x 1m x 2m)</t>
  </si>
  <si>
    <t>Acceptance control testing as requested by the engineer</t>
  </si>
  <si>
    <t>PSC1.4.1</t>
  </si>
  <si>
    <t>CPG</t>
  </si>
  <si>
    <t>Removing and stacking existing culverts for re-use (100D 600mm)</t>
  </si>
  <si>
    <t>Removing and stacking existing culverts for re-use (100D 900mm)</t>
  </si>
  <si>
    <t>Removing and stacking existing culverts for re-use (100D 1200mm)</t>
  </si>
  <si>
    <t xml:space="preserve">Concrete edge beams (20Mpa) </t>
  </si>
  <si>
    <t>Concrete chutes:</t>
  </si>
  <si>
    <t xml:space="preserve">Prefabricated concrete chutes </t>
  </si>
  <si>
    <t>Cast in situ concrete lining</t>
  </si>
  <si>
    <t>ClassU2 surface finish to cast in situ concrete</t>
  </si>
  <si>
    <t xml:space="preserve">Sealed joints in concrete and stone pitched linings of open drains </t>
  </si>
  <si>
    <t>Geotextile</t>
  </si>
  <si>
    <t>Single 1 500 mm, 58 watt fluorescent tube ceiling light</t>
  </si>
  <si>
    <t>Minimum / maximum atmospheric temperature gauge</t>
  </si>
  <si>
    <t>The provision of internet connectivity and WIFI data for Engineer's site staff</t>
  </si>
  <si>
    <t>Provision of security guards / watchmen and an armed response service at the Engineer's site offices and laboratories</t>
  </si>
  <si>
    <t>Using hand excavation to locate, expose and verify services</t>
  </si>
  <si>
    <t>Location, Identification and relocation of existing services</t>
  </si>
  <si>
    <t>Contractors' obligations</t>
  </si>
  <si>
    <t>CONCRETE KERBING AND CHANNELLING, ASPHALT BERMS, CHUTES, DOWNPIPES, AS WELL AS CONCRETE, STONE PITCHED AND GABION LININGS FOR OPEN DRAINS</t>
  </si>
  <si>
    <t>Prefabricated kerbing-channelling kerbing-channelling (Fig. 6) combination as per drawing No. SD 0701/A.)</t>
  </si>
  <si>
    <t>Excavate material to spoil from roadbed construction, material obtained from:</t>
  </si>
  <si>
    <t>Compiling and implementing M&amp;U plans for the construction of all the pavement layers</t>
  </si>
  <si>
    <t>Construction of layers using conventional construction methods:</t>
  </si>
  <si>
    <t>Handling costs and profit in respect of sub-item F5.03(d)(i) above</t>
  </si>
  <si>
    <t>From commercial sources (G7)</t>
  </si>
  <si>
    <t>Addition of cementitious stabilisation agents for pavement layers</t>
  </si>
  <si>
    <t xml:space="preserve">1 x Grade 4 </t>
  </si>
  <si>
    <t xml:space="preserve">1 x Grade 1 </t>
  </si>
  <si>
    <t xml:space="preserve">2 x Grade 2 </t>
  </si>
  <si>
    <t xml:space="preserve">1 x Grade 2 </t>
  </si>
  <si>
    <r>
      <t>m</t>
    </r>
    <r>
      <rPr>
        <vertAlign val="superscript"/>
        <sz val="10"/>
        <rFont val="Arial Narrow"/>
        <family val="2"/>
      </rPr>
      <t>2</t>
    </r>
  </si>
  <si>
    <r>
      <t>m</t>
    </r>
    <r>
      <rPr>
        <vertAlign val="superscript"/>
        <sz val="10"/>
        <rFont val="Arial Narrow"/>
        <family val="2"/>
      </rPr>
      <t>3</t>
    </r>
  </si>
  <si>
    <r>
      <t>m</t>
    </r>
    <r>
      <rPr>
        <vertAlign val="superscript"/>
        <sz val="10"/>
        <rFont val="Arial Narrow"/>
        <family val="2"/>
      </rPr>
      <t>3</t>
    </r>
    <r>
      <rPr>
        <sz val="11"/>
        <color theme="1"/>
        <rFont val="Calibri"/>
        <family val="2"/>
        <scheme val="minor"/>
      </rPr>
      <t/>
    </r>
  </si>
  <si>
    <t xml:space="preserve">Dedicated environmental officer </t>
  </si>
  <si>
    <t xml:space="preserve">Chemical stabilisation (150mm) of pavement layers </t>
  </si>
  <si>
    <t>N/A</t>
  </si>
  <si>
    <t>PSC1.4.1.1</t>
  </si>
  <si>
    <t>(a) Manhole drop inlet (Irrespective of depth)</t>
  </si>
  <si>
    <t>(b) Catchpits as per std detail (Irrespective of depth)</t>
  </si>
  <si>
    <t>(i) for 450mm dia. pipe. (Irrespective of depth)</t>
  </si>
  <si>
    <t>(ii) for 600mm dia. pipe. (Irrespective of depth)</t>
  </si>
  <si>
    <t>(iii) for 900mm dia. pipe. (Irrespective of depth)</t>
  </si>
  <si>
    <t>(iv) for 1200mm dia. (Irrespective of depth)</t>
  </si>
  <si>
    <t>Air-conditioning unit</t>
  </si>
  <si>
    <t xml:space="preserve">Construction Equipment </t>
  </si>
  <si>
    <t>Water truck (10000 litres)</t>
  </si>
  <si>
    <t xml:space="preserve"> Motor grader (103 - 123 kW, approximate mass 13.5 tonne)</t>
  </si>
  <si>
    <t>Wheel loader / front end loader (81 - 105 kW, approximate mass 12 tonne)</t>
  </si>
  <si>
    <t xml:space="preserve"> Tractor, loader, backhoe ( 40 - 55 kW, approximate mass 7 tonne)</t>
  </si>
  <si>
    <t>Flat trucks (3 tonne Dyna, Canter or similar)</t>
  </si>
  <si>
    <t>Self-propelled compaction roller</t>
  </si>
  <si>
    <t>Steel Drum Roller, tonne</t>
  </si>
  <si>
    <t>Unstable material</t>
  </si>
  <si>
    <t>Upper subbase gravel layer (chemically stabilised) (300mm) compacted to 97% of MDD</t>
  </si>
  <si>
    <t>Stabilised gravel layer (300mm) trial section</t>
  </si>
  <si>
    <t>C9.1.1</t>
  </si>
  <si>
    <t>Asphalt mix designs</t>
  </si>
  <si>
    <t>C9.9.1.1</t>
  </si>
  <si>
    <t>Stone skeletal mixes:</t>
  </si>
  <si>
    <t>Continuously graded base or surfacing (50/70 penetration grade bitumen &amp; level 1 design))</t>
  </si>
  <si>
    <t>C9.9.1.2</t>
  </si>
  <si>
    <t>Sand skeletal mixes:</t>
  </si>
  <si>
    <t>Continuously graded base or surfacing (A-E2 modified binder and level 1 design)</t>
  </si>
  <si>
    <t>C9.1.2</t>
  </si>
  <si>
    <t>Construction of trial sections</t>
  </si>
  <si>
    <t>C9.1.2.1 (a)</t>
  </si>
  <si>
    <t>Asphalt layers (Sand Skeletal, 40mm thickness and placing technique (paver))</t>
  </si>
  <si>
    <t>C9.1.2.1 (b)</t>
  </si>
  <si>
    <t>Asphalt layers (Stone Skeletal, 80mm thickness and placing technique (paver))</t>
  </si>
  <si>
    <t>C9.1.2.2</t>
  </si>
  <si>
    <t>Removal of trial section where so instructed by the Engineer</t>
  </si>
  <si>
    <t>C9.1.3</t>
  </si>
  <si>
    <t>Application of bond coat</t>
  </si>
  <si>
    <t>C9.1.3.1</t>
  </si>
  <si>
    <t>Stable grade 30% net bitumen emulsion as specified. Applied with a calibrated distributer</t>
  </si>
  <si>
    <t>C9.1.3.2</t>
  </si>
  <si>
    <t>Applied in restricted areas using a portable pressure sprayer</t>
  </si>
  <si>
    <t>C9.1.3.3</t>
  </si>
  <si>
    <t>Applied by hand using brushes on all exposed transverse and longitudinal construction joints</t>
  </si>
  <si>
    <t>C9.1.4</t>
  </si>
  <si>
    <t>Asphalt base</t>
  </si>
  <si>
    <t>C9.1.4.2</t>
  </si>
  <si>
    <t>Rehabilitation</t>
  </si>
  <si>
    <t>Stone skeletal mix - continuously graded as defined (80mm thick,  A-E2 penetration grade bitumen, design level 1 and placing technique (paver)</t>
  </si>
  <si>
    <t>C9.1.5</t>
  </si>
  <si>
    <t>Asphalt surfacing</t>
  </si>
  <si>
    <t>C9.1.5.2</t>
  </si>
  <si>
    <t>Sand skeletal mix - continuously graded as defined (40mm thick, A-E2 modified binder , design level 1 and placing technique (paver))</t>
  </si>
  <si>
    <t>C9.1.7</t>
  </si>
  <si>
    <t>Placing and compacting asphalt in restricted areas</t>
  </si>
  <si>
    <t>C9.1.7.2</t>
  </si>
  <si>
    <t>Extra over payment item C9.1.4.2 and C9.1.5.2 (40mm layer thickness, sand skeletal mix, A-E2 modified binder, nominal maximum particle size 14mm and placing technique (paver))</t>
  </si>
  <si>
    <t>C9.1.10</t>
  </si>
  <si>
    <t>Variation rates</t>
  </si>
  <si>
    <t>C9.1.10.1</t>
  </si>
  <si>
    <t>Bitumen (A-E2 penetration grade bitumen)</t>
  </si>
  <si>
    <t>C9.1.10.2</t>
  </si>
  <si>
    <t>Aggregate</t>
  </si>
  <si>
    <t>C9.1.10.3</t>
  </si>
  <si>
    <t>Active filler ( Cement)</t>
  </si>
  <si>
    <t>C9.1.13</t>
  </si>
  <si>
    <t>Coring of asphalt layers</t>
  </si>
  <si>
    <t>C9.1.13.1</t>
  </si>
  <si>
    <t>100 mm diameter</t>
  </si>
  <si>
    <t xml:space="preserve">1 x Grade1 </t>
  </si>
  <si>
    <t xml:space="preserve">1 x Grade 3 </t>
  </si>
  <si>
    <t xml:space="preserve">1 x Grade 5 </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</si>
  <si>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</si>
  <si>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</si>
  <si>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3 Targeted Enterprise subcontractor (60 copies of the tender document required for each individual tender)</t>
  </si>
  <si>
    <t>Procurement process for the appointment of CIDB contractor grading designation 4 Targeted Enterprise subcontractor (50 copies of the tender document required for each individual tender)</t>
  </si>
  <si>
    <t>Procurement process for the appointment of CIDB contractor grading designation 5 Targeted Enterprise subcontractor (40 copies of the tender document required for each individual tender)</t>
  </si>
  <si>
    <t>ZNB01127/00000/00/HOD/INF/21/T</t>
  </si>
  <si>
    <t>CONTRACT No. ZNB01127/00000/00/HOD/INF/21/T</t>
  </si>
  <si>
    <t>C1.4.1.2</t>
  </si>
  <si>
    <t>Laboratories</t>
  </si>
  <si>
    <t>REHABILITATION OF PROVINCIAL ROAD P47-3 (KM 38.00 TO KM 48.00) IN THE EMPANGENI REGION</t>
  </si>
  <si>
    <r>
      <t>CONTRACT NO.</t>
    </r>
    <r>
      <rPr>
        <b/>
        <sz val="28"/>
        <color rgb="FFFF0000"/>
        <rFont val="Calibri"/>
        <family val="2"/>
        <scheme val="minor"/>
      </rPr>
      <t xml:space="preserve"> </t>
    </r>
    <r>
      <rPr>
        <b/>
        <sz val="28"/>
        <rFont val="Calibri"/>
        <family val="2"/>
        <scheme val="minor"/>
      </rPr>
      <t>ZNB01127/00000/00/HOD/INF/21/T</t>
    </r>
    <r>
      <rPr>
        <b/>
        <sz val="28"/>
        <color theme="1"/>
        <rFont val="Calibri"/>
        <family val="2"/>
        <scheme val="minor"/>
      </rPr>
      <t xml:space="preserve">: REHABILITATION OF PROVINCIAL ROAD P47-3 (KM 38.00 TO KM 48.00) IN THE EMPANGENI REGION                                                                CIDB GRADE 8CE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</si>
</sst>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R&quot;#,##0;\-&quot;R&quot;#,##0"/>
    <numFmt numFmtId="8" formatCode="&quot;R&quot;#,##0.00;[Red]\-&quot;R&quot;#,##0.00"/>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quot;R&quot;\ #,##0.00"/>
    <numFmt numFmtId="168" formatCode="0.0%"/>
    <numFmt numFmtId="169" formatCode="[$R-1C09]\ #\ ###\ ##0.00;[Red][$R-1C09]\-#\ ###\ ##0.00"/>
    <numFmt numFmtId="170" formatCode="_-* #.##0.00_-;\-* #.##0.00_-;_-* &quot;-&quot;??_-;_-@_-"/>
    <numFmt numFmtId="171" formatCode="&quot;R&quot;#,##0.00"/>
    <numFmt numFmtId="172" formatCode="_ &quot;R&quot;\ * #,##0.00_ ;_ &quot;R&quot;\ * \-#,##0.00_ ;_ &quot;R&quot;\ * &quot;-&quot;??_ ;_ @_ "/>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vertAlign val="superscript"/>
      <sz val="10"/>
      <name val="Calibri"/>
      <family val="2"/>
    </font>
    <font>
      <sz val="11"/>
      <name val="Calibri"/>
      <family val="2"/>
      <scheme val="minor"/>
    </font>
    <font>
      <sz val="9"/>
      <name val="Arial"/>
      <family val="2"/>
    </font>
    <font>
      <b/>
      <sz val="9"/>
      <name val="Arial"/>
      <family val="2"/>
    </font>
    <font>
      <b/>
      <sz val="10"/>
      <color rgb="FF000000"/>
      <name val="Arial"/>
      <family val="2"/>
    </font>
    <font>
      <b/>
      <sz val="8"/>
      <color rgb="FF000000"/>
      <name val="Arial"/>
      <family val="2"/>
    </font>
    <font>
      <sz val="10"/>
      <name val="Calibri"/>
      <family val="2"/>
      <scheme val="minor"/>
    </font>
    <font>
      <sz val="10"/>
      <color theme="1"/>
      <name val="Arial"/>
      <family val="2"/>
    </font>
    <font>
      <sz val="10"/>
      <name val="Arial Narrow"/>
      <family val="2"/>
    </font>
    <font>
      <b/>
      <sz val="10"/>
      <name val="Arial Narrow"/>
      <family val="2"/>
    </font>
    <font>
      <sz val="10"/>
      <color theme="1"/>
      <name val="Arial Narrow"/>
      <family val="2"/>
    </font>
    <font>
      <vertAlign val="superscript"/>
      <sz val="10"/>
      <name val="Arial Narrow"/>
      <family val="2"/>
    </font>
    <font>
      <b/>
      <sz val="28"/>
      <color theme="1"/>
      <name val="Calibri"/>
      <family val="2"/>
      <scheme val="minor"/>
    </font>
    <font>
      <b/>
      <sz val="28"/>
      <color rgb="FFFF0000"/>
      <name val="Calibri"/>
      <family val="2"/>
      <scheme val="minor"/>
    </font>
    <font>
      <b/>
      <sz val="28"/>
      <name val="Calibri"/>
      <family val="2"/>
      <scheme val="minor"/>
    </font>
    <font>
      <b/>
      <u/>
      <sz val="10"/>
      <name val="Arial Narrow"/>
      <family val="2"/>
    </font>
    <font>
      <u/>
      <sz val="10"/>
      <name val="Arial Narrow"/>
      <family val="2"/>
    </font>
  </fonts>
  <fills count="6">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FF0000"/>
        <bgColor indexed="64"/>
      </patternFill>
    </fill>
    <fill>
      <patternFill patternType="solid">
        <fgColor rgb="FF92D050"/>
        <bgColor indexed="64"/>
      </patternFill>
    </fill>
  </fills>
  <borders count="32">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4">
    <xf numFmtId="0" fontId="0" fillId="0" borderId="0"/>
    <xf numFmtId="165" fontId="9" fillId="0" borderId="0" applyFont="0" applyFill="0" applyBorder="0" applyAlignment="0" applyProtection="0"/>
    <xf numFmtId="3"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0" fontId="12" fillId="0" borderId="0"/>
    <xf numFmtId="0" fontId="11" fillId="0" borderId="0"/>
    <xf numFmtId="9" fontId="9" fillId="0" borderId="0" applyFont="0" applyFill="0" applyBorder="0" applyAlignment="0" applyProtection="0"/>
    <xf numFmtId="0" fontId="8" fillId="0" borderId="0"/>
    <xf numFmtId="0" fontId="13" fillId="0" borderId="9"/>
    <xf numFmtId="0" fontId="14" fillId="0" borderId="0"/>
    <xf numFmtId="169" fontId="9" fillId="0" borderId="10" applyFill="0" applyProtection="0"/>
    <xf numFmtId="0" fontId="9" fillId="0" borderId="0"/>
    <xf numFmtId="0" fontId="7" fillId="0" borderId="0"/>
    <xf numFmtId="43" fontId="7"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9" fillId="0" borderId="0"/>
    <xf numFmtId="4" fontId="14" fillId="0" borderId="0" applyProtection="0"/>
    <xf numFmtId="5" fontId="15" fillId="0" borderId="0" applyFont="0" applyFill="0" applyBorder="0" applyAlignment="0" applyProtection="0"/>
    <xf numFmtId="0" fontId="6" fillId="0" borderId="0"/>
    <xf numFmtId="170" fontId="6" fillId="0" borderId="0" applyFont="0" applyFill="0" applyBorder="0" applyAlignment="0" applyProtection="0"/>
    <xf numFmtId="0" fontId="16" fillId="0" borderId="0"/>
    <xf numFmtId="164" fontId="9" fillId="0" borderId="0" applyFont="0" applyFill="0" applyBorder="0" applyAlignment="0" applyProtection="0"/>
    <xf numFmtId="0" fontId="5" fillId="0" borderId="0"/>
    <xf numFmtId="43" fontId="9"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9" fillId="0" borderId="0" applyFont="0" applyFill="0" applyBorder="0" applyAlignment="0" applyProtection="0"/>
    <xf numFmtId="5" fontId="15" fillId="0" borderId="0" applyFont="0" applyFill="0" applyBorder="0" applyAlignment="0" applyProtection="0"/>
    <xf numFmtId="0" fontId="4" fillId="0" borderId="0"/>
    <xf numFmtId="170" fontId="4" fillId="0" borderId="0" applyFont="0" applyFill="0" applyBorder="0" applyAlignment="0" applyProtection="0"/>
    <xf numFmtId="0" fontId="4" fillId="0" borderId="0"/>
    <xf numFmtId="0" fontId="3" fillId="0" borderId="0"/>
    <xf numFmtId="0" fontId="3" fillId="0" borderId="0"/>
    <xf numFmtId="43" fontId="3" fillId="0" borderId="0" applyFont="0" applyFill="0" applyBorder="0" applyAlignment="0" applyProtection="0"/>
    <xf numFmtId="5" fontId="15"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2" fillId="0" borderId="0"/>
    <xf numFmtId="0" fontId="2" fillId="0" borderId="0"/>
    <xf numFmtId="43" fontId="2" fillId="0" borderId="0" applyFont="0" applyFill="0" applyBorder="0" applyAlignment="0" applyProtection="0"/>
    <xf numFmtId="5" fontId="15"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43" fontId="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9" fillId="0" borderId="0" applyFont="0" applyFill="0" applyBorder="0" applyAlignment="0" applyProtection="0"/>
    <xf numFmtId="5" fontId="15"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5" fontId="15" fillId="0" borderId="0" applyFont="0" applyFill="0" applyBorder="0" applyAlignment="0" applyProtection="0"/>
    <xf numFmtId="0" fontId="2" fillId="0" borderId="0"/>
    <xf numFmtId="170" fontId="2" fillId="0" borderId="0" applyFont="0" applyFill="0" applyBorder="0" applyAlignment="0" applyProtection="0"/>
    <xf numFmtId="0" fontId="2" fillId="0" borderId="0"/>
  </cellStyleXfs>
  <cellXfs count="596">
    <xf numFmtId="0" fontId="0" fillId="0" borderId="0" xfId="0"/>
    <xf numFmtId="0" fontId="9" fillId="0" borderId="0" xfId="17" applyAlignment="1">
      <alignment vertical="center"/>
    </xf>
    <xf numFmtId="0" fontId="10" fillId="0" borderId="0" xfId="17" applyFont="1" applyAlignment="1">
      <alignment horizontal="left" vertical="center"/>
    </xf>
    <xf numFmtId="0" fontId="9" fillId="0" borderId="0" xfId="17" applyAlignment="1">
      <alignment horizontal="left" vertical="center"/>
    </xf>
    <xf numFmtId="0" fontId="9" fillId="0" borderId="0" xfId="17" applyAlignment="1">
      <alignment horizontal="center" vertical="center"/>
    </xf>
    <xf numFmtId="0" fontId="9" fillId="0" borderId="0" xfId="17" applyAlignment="1">
      <alignment horizontal="right" vertical="center"/>
    </xf>
    <xf numFmtId="0" fontId="10" fillId="0" borderId="0" xfId="17" applyFont="1" applyAlignment="1">
      <alignment horizontal="right" vertical="center"/>
    </xf>
    <xf numFmtId="0" fontId="10" fillId="0" borderId="0" xfId="17" applyFont="1" applyAlignment="1">
      <alignment horizontal="left" vertical="center" wrapText="1"/>
    </xf>
    <xf numFmtId="49" fontId="10" fillId="0" borderId="0" xfId="17" applyNumberFormat="1" applyFont="1" applyAlignment="1">
      <alignment horizontal="left" vertical="center" wrapText="1"/>
    </xf>
    <xf numFmtId="0" fontId="10" fillId="0" borderId="0" xfId="17" applyFont="1" applyAlignment="1">
      <alignment horizontal="center" vertical="center"/>
    </xf>
    <xf numFmtId="49" fontId="10" fillId="0" borderId="11" xfId="17" applyNumberFormat="1" applyFont="1" applyBorder="1" applyAlignment="1">
      <alignment horizontal="center" vertical="center" wrapText="1"/>
    </xf>
    <xf numFmtId="0" fontId="10" fillId="0" borderId="11" xfId="17" applyFont="1" applyBorder="1" applyAlignment="1">
      <alignment horizontal="center" vertical="center" wrapText="1"/>
    </xf>
    <xf numFmtId="0" fontId="10" fillId="0" borderId="0" xfId="17" applyFont="1" applyAlignment="1">
      <alignment horizontal="center" vertical="center" wrapText="1"/>
    </xf>
    <xf numFmtId="49" fontId="9" fillId="0" borderId="1" xfId="17" applyNumberFormat="1" applyBorder="1" applyAlignment="1">
      <alignment horizontal="left" vertical="center" wrapText="1"/>
    </xf>
    <xf numFmtId="0" fontId="9" fillId="0" borderId="1" xfId="17" applyBorder="1" applyAlignment="1">
      <alignment horizontal="left" vertical="center" wrapText="1"/>
    </xf>
    <xf numFmtId="0" fontId="9" fillId="0" borderId="1" xfId="17" applyBorder="1" applyAlignment="1">
      <alignment horizontal="center" wrapText="1"/>
    </xf>
    <xf numFmtId="0" fontId="9" fillId="0" borderId="1" xfId="17" applyBorder="1" applyAlignment="1">
      <alignment wrapText="1"/>
    </xf>
    <xf numFmtId="167" fontId="9" fillId="0" borderId="1" xfId="3" applyNumberFormat="1" applyFont="1" applyBorder="1" applyAlignment="1">
      <alignment horizontal="right" wrapText="1"/>
    </xf>
    <xf numFmtId="167" fontId="9" fillId="0" borderId="0" xfId="3" applyNumberFormat="1" applyFont="1" applyBorder="1" applyAlignment="1">
      <alignment horizontal="right" wrapText="1"/>
    </xf>
    <xf numFmtId="49" fontId="10" fillId="0" borderId="1" xfId="17" applyNumberFormat="1" applyFont="1" applyBorder="1" applyAlignment="1">
      <alignment horizontal="left" vertical="center" wrapText="1"/>
    </xf>
    <xf numFmtId="0" fontId="10" fillId="0" borderId="1" xfId="17" applyFont="1" applyBorder="1" applyAlignment="1">
      <alignment horizontal="left" vertical="center" wrapText="1"/>
    </xf>
    <xf numFmtId="49" fontId="9" fillId="0" borderId="1" xfId="17" applyNumberFormat="1" applyBorder="1" applyAlignment="1">
      <alignment horizontal="center" vertical="center" wrapText="1"/>
    </xf>
    <xf numFmtId="0" fontId="9" fillId="0" borderId="1" xfId="17" applyBorder="1" applyAlignment="1">
      <alignment horizontal="center" vertical="center" wrapText="1"/>
    </xf>
    <xf numFmtId="3" fontId="9" fillId="0" borderId="1" xfId="1" applyNumberFormat="1" applyFont="1" applyBorder="1" applyAlignment="1">
      <alignment horizontal="center" vertical="center" wrapText="1"/>
    </xf>
    <xf numFmtId="165" fontId="9" fillId="0" borderId="1" xfId="1" applyFont="1" applyBorder="1" applyAlignment="1">
      <alignment horizontal="center" vertical="center" wrapText="1"/>
    </xf>
    <xf numFmtId="167" fontId="9" fillId="0" borderId="1" xfId="3" applyNumberFormat="1" applyFont="1" applyBorder="1" applyAlignment="1">
      <alignment horizontal="right" vertical="center" wrapText="1"/>
    </xf>
    <xf numFmtId="3" fontId="9" fillId="0" borderId="1" xfId="1" applyNumberFormat="1" applyFont="1" applyBorder="1" applyAlignment="1">
      <alignment horizontal="center" wrapText="1"/>
    </xf>
    <xf numFmtId="0" fontId="9" fillId="0" borderId="3" xfId="17" applyBorder="1" applyAlignment="1">
      <alignment horizontal="left" vertical="center"/>
    </xf>
    <xf numFmtId="0" fontId="9" fillId="0" borderId="3" xfId="17" applyBorder="1" applyAlignment="1">
      <alignment horizontal="left" vertical="center" wrapText="1"/>
    </xf>
    <xf numFmtId="168" fontId="9" fillId="0" borderId="1" xfId="17" applyNumberFormat="1" applyBorder="1" applyAlignment="1">
      <alignment wrapText="1"/>
    </xf>
    <xf numFmtId="0" fontId="10" fillId="0" borderId="0" xfId="17" applyFont="1" applyAlignment="1">
      <alignment vertical="center"/>
    </xf>
    <xf numFmtId="0" fontId="10" fillId="0" borderId="13" xfId="17" applyFont="1" applyBorder="1" applyAlignment="1">
      <alignment vertical="center"/>
    </xf>
    <xf numFmtId="49" fontId="10" fillId="0" borderId="13" xfId="17" applyNumberFormat="1" applyFont="1" applyBorder="1" applyAlignment="1">
      <alignment vertical="center"/>
    </xf>
    <xf numFmtId="49" fontId="10" fillId="0" borderId="13" xfId="17" applyNumberFormat="1" applyFont="1" applyBorder="1" applyAlignment="1">
      <alignment horizontal="center" vertical="center"/>
    </xf>
    <xf numFmtId="167" fontId="10" fillId="0" borderId="11" xfId="1" applyNumberFormat="1" applyFont="1" applyBorder="1" applyAlignment="1">
      <alignment horizontal="right" vertical="center" wrapText="1"/>
    </xf>
    <xf numFmtId="167" fontId="10" fillId="0" borderId="0" xfId="1" applyNumberFormat="1" applyFont="1" applyBorder="1" applyAlignment="1">
      <alignment horizontal="right" vertical="center" wrapText="1"/>
    </xf>
    <xf numFmtId="49" fontId="9" fillId="0" borderId="0" xfId="17" applyNumberFormat="1" applyAlignment="1">
      <alignment horizontal="left" vertical="center"/>
    </xf>
    <xf numFmtId="0" fontId="9" fillId="0" borderId="0" xfId="17"/>
    <xf numFmtId="0" fontId="9" fillId="0" borderId="1" xfId="17" applyBorder="1" applyAlignment="1">
      <alignment horizontal="center" vertical="center"/>
    </xf>
    <xf numFmtId="165" fontId="9" fillId="0" borderId="1" xfId="1" applyFont="1" applyBorder="1" applyAlignment="1">
      <alignment vertical="center" wrapText="1"/>
    </xf>
    <xf numFmtId="0" fontId="9" fillId="0" borderId="1" xfId="17" applyBorder="1" applyAlignment="1">
      <alignment horizontal="left" wrapText="1"/>
    </xf>
    <xf numFmtId="0" fontId="9" fillId="0" borderId="1" xfId="17" applyBorder="1" applyAlignment="1">
      <alignment vertical="center" wrapText="1"/>
    </xf>
    <xf numFmtId="167" fontId="9" fillId="0" borderId="0" xfId="3" applyNumberFormat="1" applyFont="1" applyBorder="1" applyAlignment="1">
      <alignment horizontal="right" vertical="center" wrapText="1"/>
    </xf>
    <xf numFmtId="167" fontId="9" fillId="0" borderId="0" xfId="1" applyNumberFormat="1" applyFont="1" applyBorder="1" applyAlignment="1">
      <alignment horizontal="right" vertical="center" wrapText="1"/>
    </xf>
    <xf numFmtId="168" fontId="9" fillId="0" borderId="1" xfId="7" applyNumberFormat="1" applyFont="1" applyBorder="1" applyAlignment="1">
      <alignment vertical="center" wrapText="1"/>
    </xf>
    <xf numFmtId="167" fontId="9" fillId="0" borderId="0" xfId="3" applyNumberFormat="1" applyFont="1" applyBorder="1" applyAlignment="1">
      <alignment vertical="center" wrapText="1"/>
    </xf>
    <xf numFmtId="0" fontId="9" fillId="0" borderId="1" xfId="17" applyBorder="1" applyAlignment="1">
      <alignment vertical="center"/>
    </xf>
    <xf numFmtId="168" fontId="9" fillId="0" borderId="1" xfId="17" applyNumberFormat="1" applyBorder="1" applyAlignment="1">
      <alignment vertical="center" wrapText="1"/>
    </xf>
    <xf numFmtId="165" fontId="9" fillId="0" borderId="1" xfId="1" applyFont="1" applyFill="1" applyBorder="1" applyAlignment="1">
      <alignment vertical="center" wrapText="1"/>
    </xf>
    <xf numFmtId="165" fontId="9" fillId="0" borderId="0" xfId="17" applyNumberFormat="1" applyAlignment="1">
      <alignment horizontal="right" vertical="center"/>
    </xf>
    <xf numFmtId="49" fontId="9" fillId="0" borderId="1" xfId="17" applyNumberFormat="1" applyBorder="1" applyAlignment="1">
      <alignment horizontal="right" vertical="center" wrapText="1"/>
    </xf>
    <xf numFmtId="0" fontId="10" fillId="0" borderId="1" xfId="17" applyFont="1" applyBorder="1" applyAlignment="1">
      <alignment horizontal="center" vertical="center" wrapText="1"/>
    </xf>
    <xf numFmtId="0" fontId="9" fillId="0" borderId="1" xfId="17" applyBorder="1" applyAlignment="1">
      <alignment horizontal="left" vertical="center"/>
    </xf>
    <xf numFmtId="0" fontId="9" fillId="0" borderId="0" xfId="17" applyAlignment="1">
      <alignment vertical="center" wrapText="1"/>
    </xf>
    <xf numFmtId="0" fontId="9" fillId="0" borderId="0" xfId="17" applyAlignment="1">
      <alignment horizontal="left" vertical="center" wrapText="1"/>
    </xf>
    <xf numFmtId="49" fontId="9" fillId="0" borderId="0" xfId="17" applyNumberFormat="1" applyAlignment="1">
      <alignment horizontal="left" vertical="center" wrapText="1"/>
    </xf>
    <xf numFmtId="0" fontId="9" fillId="0" borderId="0" xfId="17" applyAlignment="1">
      <alignment horizontal="center" vertical="center" wrapText="1"/>
    </xf>
    <xf numFmtId="0" fontId="9" fillId="0" borderId="0" xfId="17" applyAlignment="1">
      <alignment wrapText="1"/>
    </xf>
    <xf numFmtId="0" fontId="10" fillId="0" borderId="0" xfId="17" applyFont="1" applyAlignment="1">
      <alignment vertical="center" wrapText="1"/>
    </xf>
    <xf numFmtId="49" fontId="9" fillId="0" borderId="1" xfId="17" applyNumberFormat="1" applyBorder="1" applyAlignment="1">
      <alignment horizontal="left" vertical="top" wrapText="1"/>
    </xf>
    <xf numFmtId="167" fontId="9" fillId="0" borderId="0" xfId="1" applyNumberFormat="1" applyFont="1" applyBorder="1" applyAlignment="1">
      <alignment horizontal="right" wrapText="1"/>
    </xf>
    <xf numFmtId="49" fontId="9" fillId="0" borderId="1" xfId="17" applyNumberFormat="1" applyBorder="1" applyAlignment="1">
      <alignment horizontal="right" vertical="top" wrapText="1"/>
    </xf>
    <xf numFmtId="168" fontId="9" fillId="0" borderId="1" xfId="7" applyNumberFormat="1" applyFont="1" applyBorder="1" applyAlignment="1">
      <alignment wrapText="1"/>
    </xf>
    <xf numFmtId="167" fontId="9" fillId="0" borderId="0" xfId="3" applyNumberFormat="1" applyFont="1" applyBorder="1" applyAlignment="1">
      <alignment wrapText="1"/>
    </xf>
    <xf numFmtId="0" fontId="9" fillId="0" borderId="1" xfId="17" applyBorder="1" applyAlignment="1">
      <alignment horizontal="center"/>
    </xf>
    <xf numFmtId="0" fontId="9" fillId="0" borderId="1" xfId="17" applyBorder="1"/>
    <xf numFmtId="0" fontId="9" fillId="0" borderId="0" xfId="17" applyAlignment="1">
      <alignment horizontal="right"/>
    </xf>
    <xf numFmtId="165" fontId="9" fillId="0" borderId="1" xfId="1" applyFont="1" applyBorder="1" applyAlignment="1">
      <alignment wrapText="1"/>
    </xf>
    <xf numFmtId="165" fontId="9" fillId="0" borderId="1" xfId="1" applyFont="1" applyFill="1" applyBorder="1" applyAlignment="1">
      <alignment wrapText="1"/>
    </xf>
    <xf numFmtId="165" fontId="9" fillId="0" borderId="0" xfId="17" applyNumberFormat="1" applyAlignment="1">
      <alignment horizontal="right"/>
    </xf>
    <xf numFmtId="0" fontId="10" fillId="0" borderId="1" xfId="17" applyFont="1" applyBorder="1" applyAlignment="1">
      <alignment horizontal="center" wrapText="1"/>
    </xf>
    <xf numFmtId="49" fontId="10" fillId="0" borderId="1" xfId="17" applyNumberFormat="1" applyFont="1" applyBorder="1" applyAlignment="1">
      <alignment horizontal="right" vertical="center" wrapText="1"/>
    </xf>
    <xf numFmtId="49" fontId="10" fillId="0" borderId="11" xfId="17" applyNumberFormat="1" applyFont="1" applyBorder="1" applyAlignment="1">
      <alignment vertical="center" wrapText="1"/>
    </xf>
    <xf numFmtId="0" fontId="9" fillId="0" borderId="4" xfId="17" applyBorder="1" applyAlignment="1">
      <alignment horizontal="left" vertical="center"/>
    </xf>
    <xf numFmtId="0" fontId="9" fillId="0" borderId="4" xfId="17" applyBorder="1" applyAlignment="1">
      <alignment horizontal="center" vertical="center"/>
    </xf>
    <xf numFmtId="0" fontId="9" fillId="0" borderId="4" xfId="17" applyBorder="1" applyAlignment="1">
      <alignment vertical="center"/>
    </xf>
    <xf numFmtId="49" fontId="10" fillId="0" borderId="11" xfId="17" applyNumberFormat="1" applyFont="1" applyBorder="1" applyAlignment="1">
      <alignment vertical="center"/>
    </xf>
    <xf numFmtId="0" fontId="9" fillId="0" borderId="14" xfId="17" applyBorder="1" applyAlignment="1">
      <alignment horizontal="center" vertical="center" wrapText="1"/>
    </xf>
    <xf numFmtId="0" fontId="10" fillId="0" borderId="0" xfId="17" applyFont="1"/>
    <xf numFmtId="0" fontId="10" fillId="0" borderId="1" xfId="17" applyFont="1" applyBorder="1"/>
    <xf numFmtId="0" fontId="9" fillId="0" borderId="15" xfId="17" applyBorder="1" applyAlignment="1">
      <alignment horizontal="center" wrapText="1"/>
    </xf>
    <xf numFmtId="49" fontId="9" fillId="0" borderId="15" xfId="17" applyNumberFormat="1" applyBorder="1" applyAlignment="1">
      <alignment horizontal="left" vertical="center" wrapText="1"/>
    </xf>
    <xf numFmtId="49" fontId="10" fillId="0" borderId="11" xfId="17" applyNumberFormat="1" applyFont="1" applyBorder="1" applyAlignment="1">
      <alignment horizontal="right" vertical="center" wrapText="1"/>
    </xf>
    <xf numFmtId="0" fontId="9" fillId="0" borderId="1" xfId="17" applyBorder="1" applyAlignment="1">
      <alignment horizontal="right" vertical="center" wrapText="1"/>
    </xf>
    <xf numFmtId="49" fontId="10" fillId="0" borderId="12" xfId="17" applyNumberFormat="1" applyFont="1" applyBorder="1" applyAlignment="1">
      <alignment horizontal="right" vertical="center"/>
    </xf>
    <xf numFmtId="49" fontId="9" fillId="0" borderId="0" xfId="17" applyNumberFormat="1" applyAlignment="1">
      <alignment horizontal="right" vertical="center"/>
    </xf>
    <xf numFmtId="49" fontId="9" fillId="0" borderId="1" xfId="17" applyNumberFormat="1" applyBorder="1" applyAlignment="1">
      <alignment horizontal="right" wrapText="1"/>
    </xf>
    <xf numFmtId="0" fontId="10" fillId="0" borderId="15" xfId="17" applyFont="1" applyBorder="1" applyAlignment="1">
      <alignment horizontal="center" vertical="center" wrapText="1"/>
    </xf>
    <xf numFmtId="49" fontId="10" fillId="0" borderId="15" xfId="17" applyNumberFormat="1" applyFont="1" applyBorder="1" applyAlignment="1">
      <alignment horizontal="center" vertical="center" wrapText="1"/>
    </xf>
    <xf numFmtId="0" fontId="10" fillId="0" borderId="7" xfId="17" applyFont="1" applyBorder="1" applyAlignment="1">
      <alignment horizontal="left" vertical="center" wrapText="1"/>
    </xf>
    <xf numFmtId="49" fontId="10" fillId="0" borderId="11" xfId="17" applyNumberFormat="1" applyFont="1" applyBorder="1" applyAlignment="1">
      <alignment horizontal="center" vertical="center"/>
    </xf>
    <xf numFmtId="49" fontId="9" fillId="0" borderId="1" xfId="17" applyNumberFormat="1" applyBorder="1" applyAlignment="1">
      <alignment horizontal="center" vertical="center"/>
    </xf>
    <xf numFmtId="0" fontId="10" fillId="0" borderId="0" xfId="17" applyFont="1" applyAlignment="1">
      <alignment horizontal="left" vertical="top"/>
    </xf>
    <xf numFmtId="0" fontId="9" fillId="0" borderId="4" xfId="17" applyBorder="1" applyAlignment="1">
      <alignment horizontal="right" vertical="center"/>
    </xf>
    <xf numFmtId="0" fontId="9" fillId="0" borderId="4" xfId="17" applyBorder="1" applyAlignment="1">
      <alignment horizontal="left" vertical="center" wrapText="1"/>
    </xf>
    <xf numFmtId="0" fontId="10" fillId="0" borderId="0" xfId="17" applyFont="1" applyAlignment="1">
      <alignment horizontal="right" vertical="top"/>
    </xf>
    <xf numFmtId="0" fontId="9" fillId="0" borderId="0" xfId="0" applyFont="1"/>
    <xf numFmtId="0" fontId="9" fillId="0" borderId="15" xfId="17" applyBorder="1" applyAlignment="1">
      <alignment horizontal="center" vertical="center" wrapText="1"/>
    </xf>
    <xf numFmtId="171" fontId="9" fillId="0" borderId="1" xfId="3" applyNumberFormat="1" applyFont="1" applyBorder="1" applyAlignment="1">
      <alignment horizontal="right" wrapText="1"/>
    </xf>
    <xf numFmtId="49" fontId="22" fillId="0" borderId="1" xfId="17" applyNumberFormat="1" applyFont="1" applyBorder="1" applyAlignment="1">
      <alignment horizontal="right" vertical="center" wrapText="1"/>
    </xf>
    <xf numFmtId="49" fontId="22" fillId="0" borderId="1" xfId="17" applyNumberFormat="1" applyFont="1" applyBorder="1" applyAlignment="1">
      <alignment horizontal="right" vertical="top" wrapText="1"/>
    </xf>
    <xf numFmtId="0" fontId="9" fillId="0" borderId="0" xfId="17" applyAlignment="1">
      <alignment horizontal="right" vertical="center" wrapText="1"/>
    </xf>
    <xf numFmtId="49" fontId="9" fillId="3" borderId="0" xfId="0" applyNumberFormat="1" applyFont="1" applyFill="1" applyAlignment="1">
      <alignment horizontal="left" vertical="center"/>
    </xf>
    <xf numFmtId="49" fontId="9" fillId="3" borderId="0" xfId="0" applyNumberFormat="1" applyFont="1" applyFill="1" applyAlignment="1">
      <alignment horizontal="left" vertical="top"/>
    </xf>
    <xf numFmtId="49" fontId="9" fillId="3" borderId="0" xfId="0" applyNumberFormat="1" applyFont="1" applyFill="1" applyAlignment="1">
      <alignment horizontal="left" vertical="top" wrapText="1"/>
    </xf>
    <xf numFmtId="0" fontId="9" fillId="0" borderId="17" xfId="17" applyBorder="1" applyAlignment="1">
      <alignment horizontal="left" vertical="center" wrapText="1"/>
    </xf>
    <xf numFmtId="49" fontId="10" fillId="0" borderId="11" xfId="17" applyNumberFormat="1" applyFont="1" applyBorder="1" applyAlignment="1">
      <alignment horizontal="right" vertical="center"/>
    </xf>
    <xf numFmtId="49" fontId="9" fillId="0" borderId="1" xfId="17" applyNumberFormat="1" applyBorder="1" applyAlignment="1">
      <alignment horizontal="right" vertical="center"/>
    </xf>
    <xf numFmtId="0" fontId="9" fillId="0" borderId="1" xfId="17" applyBorder="1" applyAlignment="1">
      <alignment horizontal="right"/>
    </xf>
    <xf numFmtId="49" fontId="10" fillId="0" borderId="1" xfId="17" applyNumberFormat="1" applyFont="1" applyBorder="1" applyAlignment="1">
      <alignment horizontal="right" vertical="center"/>
    </xf>
    <xf numFmtId="49" fontId="9" fillId="0" borderId="15" xfId="17" applyNumberFormat="1" applyBorder="1" applyAlignment="1">
      <alignment horizontal="right" vertical="center" wrapText="1"/>
    </xf>
    <xf numFmtId="0" fontId="9" fillId="0" borderId="1" xfId="17" applyBorder="1" applyAlignment="1">
      <alignment horizontal="right" vertical="center"/>
    </xf>
    <xf numFmtId="0" fontId="10" fillId="0" borderId="1" xfId="17" applyFont="1" applyBorder="1" applyAlignment="1">
      <alignment horizontal="right"/>
    </xf>
    <xf numFmtId="49" fontId="10" fillId="0" borderId="15" xfId="17" applyNumberFormat="1" applyFont="1" applyBorder="1" applyAlignment="1">
      <alignment horizontal="right" vertical="center" wrapText="1"/>
    </xf>
    <xf numFmtId="0" fontId="10" fillId="0" borderId="0" xfId="17" applyFont="1" applyAlignment="1">
      <alignment horizontal="left"/>
    </xf>
    <xf numFmtId="0" fontId="9" fillId="0" borderId="4" xfId="17" applyBorder="1" applyAlignment="1">
      <alignment horizontal="left"/>
    </xf>
    <xf numFmtId="49" fontId="10" fillId="0" borderId="11" xfId="17" applyNumberFormat="1" applyFont="1" applyBorder="1" applyAlignment="1">
      <alignment horizontal="center" wrapText="1"/>
    </xf>
    <xf numFmtId="49" fontId="9" fillId="0" borderId="1" xfId="17" applyNumberFormat="1" applyBorder="1" applyAlignment="1">
      <alignment horizontal="left" wrapText="1"/>
    </xf>
    <xf numFmtId="49" fontId="9" fillId="0" borderId="1" xfId="17" applyNumberFormat="1" applyBorder="1" applyAlignment="1">
      <alignment horizontal="center" wrapText="1"/>
    </xf>
    <xf numFmtId="49" fontId="9" fillId="0" borderId="0" xfId="17" applyNumberFormat="1" applyAlignment="1">
      <alignment horizontal="left"/>
    </xf>
    <xf numFmtId="49" fontId="10" fillId="0" borderId="1" xfId="17" applyNumberFormat="1" applyFont="1" applyBorder="1" applyAlignment="1">
      <alignment horizontal="right" wrapText="1"/>
    </xf>
    <xf numFmtId="49" fontId="9" fillId="0" borderId="1" xfId="17" applyNumberFormat="1" applyBorder="1" applyAlignment="1">
      <alignment vertical="center"/>
    </xf>
    <xf numFmtId="0" fontId="21" fillId="0" borderId="1" xfId="17" applyFont="1" applyBorder="1" applyAlignment="1">
      <alignment horizontal="right"/>
    </xf>
    <xf numFmtId="49" fontId="9" fillId="0" borderId="14" xfId="17" applyNumberFormat="1" applyBorder="1" applyAlignment="1">
      <alignment horizontal="right" vertical="center" wrapText="1"/>
    </xf>
    <xf numFmtId="49" fontId="10" fillId="0" borderId="0" xfId="17" applyNumberFormat="1" applyFont="1" applyAlignment="1">
      <alignment horizontal="left" vertical="center"/>
    </xf>
    <xf numFmtId="49" fontId="9" fillId="0" borderId="3" xfId="17" applyNumberFormat="1" applyBorder="1" applyAlignment="1">
      <alignment horizontal="left" vertical="center"/>
    </xf>
    <xf numFmtId="49" fontId="9" fillId="0" borderId="3" xfId="17" applyNumberFormat="1" applyBorder="1" applyAlignment="1">
      <alignment horizontal="left" vertical="center" wrapText="1"/>
    </xf>
    <xf numFmtId="0" fontId="10" fillId="0" borderId="12" xfId="17" applyFont="1" applyBorder="1" applyAlignment="1">
      <alignment horizontal="right" vertical="center"/>
    </xf>
    <xf numFmtId="0" fontId="10" fillId="0" borderId="15" xfId="17" applyFont="1" applyBorder="1" applyAlignment="1">
      <alignment horizontal="right"/>
    </xf>
    <xf numFmtId="0" fontId="9" fillId="0" borderId="15" xfId="17" applyBorder="1" applyAlignment="1">
      <alignment horizontal="right"/>
    </xf>
    <xf numFmtId="49" fontId="9" fillId="0" borderId="0" xfId="17" applyNumberFormat="1" applyAlignment="1">
      <alignment horizontal="left" wrapText="1"/>
    </xf>
    <xf numFmtId="0" fontId="10" fillId="0" borderId="8" xfId="17" applyFont="1" applyBorder="1" applyAlignment="1">
      <alignment wrapText="1"/>
    </xf>
    <xf numFmtId="0" fontId="10" fillId="0" borderId="2" xfId="17" applyFont="1" applyBorder="1" applyAlignment="1">
      <alignment wrapText="1"/>
    </xf>
    <xf numFmtId="0" fontId="9" fillId="0" borderId="2" xfId="17" applyBorder="1" applyAlignment="1">
      <alignment wrapText="1"/>
    </xf>
    <xf numFmtId="49" fontId="9" fillId="0" borderId="2" xfId="17" applyNumberFormat="1" applyBorder="1" applyAlignment="1">
      <alignment horizontal="left" vertical="center" wrapText="1"/>
    </xf>
    <xf numFmtId="0" fontId="9" fillId="0" borderId="2" xfId="17" applyBorder="1" applyAlignment="1">
      <alignment vertical="center" wrapText="1"/>
    </xf>
    <xf numFmtId="0" fontId="9" fillId="0" borderId="3" xfId="17" applyBorder="1" applyAlignment="1">
      <alignment vertical="center"/>
    </xf>
    <xf numFmtId="0" fontId="9" fillId="0" borderId="3" xfId="17" applyBorder="1"/>
    <xf numFmtId="0" fontId="9" fillId="0" borderId="3" xfId="17" applyBorder="1" applyAlignment="1">
      <alignment vertical="center" wrapText="1"/>
    </xf>
    <xf numFmtId="0" fontId="9" fillId="0" borderId="1" xfId="17" applyBorder="1" applyAlignment="1">
      <alignment horizontal="right" wrapText="1"/>
    </xf>
    <xf numFmtId="0" fontId="26" fillId="0" borderId="1" xfId="17" applyFont="1" applyBorder="1" applyAlignment="1">
      <alignment horizontal="right"/>
    </xf>
    <xf numFmtId="165" fontId="9" fillId="0" borderId="0" xfId="1" applyFont="1" applyBorder="1" applyAlignment="1">
      <alignment vertical="center" wrapText="1"/>
    </xf>
    <xf numFmtId="0" fontId="9" fillId="4" borderId="1" xfId="17" applyFill="1" applyBorder="1" applyAlignment="1">
      <alignment horizontal="left" vertical="center" wrapText="1"/>
    </xf>
    <xf numFmtId="0" fontId="9" fillId="4" borderId="1" xfId="17" applyFill="1" applyBorder="1" applyAlignment="1">
      <alignment horizontal="center" wrapText="1"/>
    </xf>
    <xf numFmtId="3" fontId="9" fillId="4" borderId="1" xfId="1" applyNumberFormat="1" applyFont="1" applyFill="1" applyBorder="1" applyAlignment="1">
      <alignment horizontal="center" wrapText="1"/>
    </xf>
    <xf numFmtId="168" fontId="9" fillId="4" borderId="1" xfId="17" applyNumberFormat="1" applyFill="1" applyBorder="1" applyAlignment="1">
      <alignment wrapText="1"/>
    </xf>
    <xf numFmtId="49" fontId="9" fillId="4" borderId="1" xfId="17" applyNumberFormat="1" applyFill="1" applyBorder="1" applyAlignment="1">
      <alignment horizontal="right" vertical="center" wrapText="1"/>
    </xf>
    <xf numFmtId="0" fontId="9" fillId="4" borderId="1" xfId="17" applyFill="1" applyBorder="1" applyAlignment="1">
      <alignment horizontal="center" vertical="center" wrapText="1"/>
    </xf>
    <xf numFmtId="3" fontId="9" fillId="4" borderId="1" xfId="1" applyNumberFormat="1" applyFont="1" applyFill="1" applyBorder="1" applyAlignment="1">
      <alignment horizontal="center" vertical="center" wrapText="1"/>
    </xf>
    <xf numFmtId="165" fontId="9" fillId="4" borderId="1" xfId="1" applyFont="1" applyFill="1" applyBorder="1" applyAlignment="1">
      <alignment horizontal="center" vertical="center" wrapText="1"/>
    </xf>
    <xf numFmtId="165" fontId="9" fillId="4" borderId="1" xfId="1" applyFont="1" applyFill="1" applyBorder="1" applyAlignment="1">
      <alignment vertical="center" wrapText="1"/>
    </xf>
    <xf numFmtId="167" fontId="9" fillId="4" borderId="1" xfId="3" applyNumberFormat="1" applyFont="1" applyFill="1" applyBorder="1" applyAlignment="1">
      <alignment horizontal="right" wrapText="1"/>
    </xf>
    <xf numFmtId="167" fontId="9" fillId="4" borderId="0" xfId="3" applyNumberFormat="1" applyFont="1" applyFill="1" applyBorder="1" applyAlignment="1">
      <alignment horizontal="right" vertical="center" wrapText="1"/>
    </xf>
    <xf numFmtId="0" fontId="9" fillId="4" borderId="1" xfId="17" applyFill="1" applyBorder="1" applyAlignment="1">
      <alignment horizontal="center" vertical="center"/>
    </xf>
    <xf numFmtId="0" fontId="9" fillId="4" borderId="1" xfId="17" applyFill="1" applyBorder="1" applyAlignment="1">
      <alignment vertical="center" wrapText="1"/>
    </xf>
    <xf numFmtId="167" fontId="9" fillId="4" borderId="0" xfId="1" applyNumberFormat="1" applyFont="1" applyFill="1" applyBorder="1" applyAlignment="1">
      <alignment horizontal="right" vertical="center" wrapText="1"/>
    </xf>
    <xf numFmtId="168" fontId="9" fillId="4" borderId="1" xfId="7" applyNumberFormat="1" applyFont="1" applyFill="1" applyBorder="1" applyAlignment="1">
      <alignment vertical="center" wrapText="1"/>
    </xf>
    <xf numFmtId="167" fontId="9" fillId="4" borderId="0" xfId="3" applyNumberFormat="1" applyFont="1" applyFill="1" applyBorder="1" applyAlignment="1">
      <alignment horizontal="right" wrapText="1"/>
    </xf>
    <xf numFmtId="0" fontId="9" fillId="4" borderId="0" xfId="17" applyFill="1" applyAlignment="1">
      <alignment vertical="center"/>
    </xf>
    <xf numFmtId="0" fontId="9" fillId="4" borderId="1" xfId="17" applyFill="1" applyBorder="1" applyAlignment="1">
      <alignment vertical="center"/>
    </xf>
    <xf numFmtId="0" fontId="9" fillId="4" borderId="0" xfId="17" applyFill="1" applyAlignment="1">
      <alignment horizontal="right" vertical="center"/>
    </xf>
    <xf numFmtId="0" fontId="9" fillId="4" borderId="0" xfId="17" applyFill="1"/>
    <xf numFmtId="168" fontId="9" fillId="4" borderId="1" xfId="17" applyNumberFormat="1" applyFill="1" applyBorder="1" applyAlignment="1">
      <alignment vertical="center" wrapText="1"/>
    </xf>
    <xf numFmtId="165" fontId="9" fillId="4" borderId="0" xfId="17" applyNumberFormat="1" applyFill="1" applyAlignment="1">
      <alignment horizontal="right" vertical="center"/>
    </xf>
    <xf numFmtId="2" fontId="9" fillId="0" borderId="1" xfId="7" applyNumberFormat="1" applyFont="1" applyBorder="1" applyAlignment="1">
      <alignment vertical="center" wrapText="1"/>
    </xf>
    <xf numFmtId="0" fontId="9" fillId="4" borderId="0" xfId="17" applyFill="1" applyAlignment="1">
      <alignment horizontal="right"/>
    </xf>
    <xf numFmtId="1" fontId="27" fillId="0" borderId="1" xfId="0" applyNumberFormat="1" applyFont="1" applyBorder="1" applyAlignment="1">
      <alignment horizontal="center" vertical="center" wrapText="1"/>
    </xf>
    <xf numFmtId="165" fontId="9" fillId="0" borderId="1" xfId="1" applyFont="1" applyFill="1" applyBorder="1" applyAlignment="1">
      <alignment horizontal="center" vertical="center" wrapText="1"/>
    </xf>
    <xf numFmtId="0" fontId="27" fillId="0" borderId="1" xfId="0" applyFont="1" applyBorder="1" applyAlignment="1">
      <alignment horizontal="left" vertical="center" wrapText="1"/>
    </xf>
    <xf numFmtId="1" fontId="27" fillId="0" borderId="1" xfId="14" applyNumberFormat="1" applyFont="1" applyBorder="1" applyAlignment="1">
      <alignment horizontal="center" vertical="center" wrapText="1"/>
    </xf>
    <xf numFmtId="4" fontId="27" fillId="0" borderId="1" xfId="0" applyNumberFormat="1" applyFont="1" applyBorder="1" applyAlignment="1">
      <alignment vertical="center" wrapText="1"/>
    </xf>
    <xf numFmtId="2" fontId="9" fillId="0" borderId="0" xfId="17" applyNumberFormat="1" applyAlignment="1">
      <alignment vertical="center"/>
    </xf>
    <xf numFmtId="2" fontId="9" fillId="0" borderId="4" xfId="17" applyNumberFormat="1" applyBorder="1" applyAlignment="1">
      <alignment vertical="center"/>
    </xf>
    <xf numFmtId="2" fontId="10" fillId="0" borderId="11" xfId="17" applyNumberFormat="1" applyFont="1" applyBorder="1" applyAlignment="1">
      <alignment horizontal="center" vertical="center" wrapText="1"/>
    </xf>
    <xf numFmtId="2" fontId="9" fillId="0" borderId="1" xfId="17" applyNumberFormat="1" applyBorder="1" applyAlignment="1">
      <alignment wrapText="1"/>
    </xf>
    <xf numFmtId="2" fontId="9" fillId="0" borderId="1" xfId="17" applyNumberFormat="1" applyBorder="1" applyAlignment="1">
      <alignment vertical="center" wrapText="1"/>
    </xf>
    <xf numFmtId="2" fontId="9" fillId="0" borderId="1" xfId="1" applyNumberFormat="1" applyFont="1" applyBorder="1" applyAlignment="1">
      <alignment horizontal="center" vertical="center" wrapText="1"/>
    </xf>
    <xf numFmtId="2" fontId="9" fillId="0" borderId="1" xfId="17" applyNumberFormat="1" applyBorder="1" applyAlignment="1">
      <alignment vertical="center"/>
    </xf>
    <xf numFmtId="2" fontId="9" fillId="0" borderId="1" xfId="1" applyNumberFormat="1" applyFont="1" applyBorder="1" applyAlignment="1">
      <alignment vertical="center" wrapText="1"/>
    </xf>
    <xf numFmtId="2" fontId="27" fillId="0" borderId="1" xfId="0" applyNumberFormat="1" applyFont="1" applyBorder="1" applyAlignment="1">
      <alignment vertical="center" wrapText="1"/>
    </xf>
    <xf numFmtId="2" fontId="9" fillId="0" borderId="1" xfId="1" applyNumberFormat="1" applyFont="1" applyFill="1" applyBorder="1" applyAlignment="1">
      <alignment vertical="center" wrapText="1"/>
    </xf>
    <xf numFmtId="2" fontId="10" fillId="0" borderId="13" xfId="17" applyNumberFormat="1" applyFont="1" applyBorder="1" applyAlignment="1">
      <alignment vertical="center"/>
    </xf>
    <xf numFmtId="0" fontId="27" fillId="0" borderId="1" xfId="0" applyFont="1" applyBorder="1" applyAlignment="1">
      <alignment horizontal="center" vertical="center" wrapText="1"/>
    </xf>
    <xf numFmtId="1" fontId="27" fillId="0" borderId="1" xfId="0" applyNumberFormat="1" applyFont="1" applyBorder="1" applyAlignment="1">
      <alignment horizontal="right" vertical="center" wrapText="1"/>
    </xf>
    <xf numFmtId="0" fontId="9" fillId="0" borderId="1" xfId="12" applyBorder="1" applyAlignment="1">
      <alignment vertical="center" wrapText="1"/>
    </xf>
    <xf numFmtId="0" fontId="9" fillId="0" borderId="1" xfId="12" applyBorder="1" applyAlignment="1">
      <alignment horizontal="center" vertical="center"/>
    </xf>
    <xf numFmtId="1" fontId="9" fillId="0" borderId="1" xfId="12" applyNumberFormat="1" applyBorder="1" applyAlignment="1">
      <alignment horizontal="center" vertical="center"/>
    </xf>
    <xf numFmtId="0" fontId="10" fillId="0" borderId="0" xfId="0" applyFont="1"/>
    <xf numFmtId="0" fontId="0" fillId="0" borderId="11" xfId="0" applyBorder="1"/>
    <xf numFmtId="0" fontId="9" fillId="0" borderId="11" xfId="0" applyFont="1" applyBorder="1"/>
    <xf numFmtId="171" fontId="0" fillId="0" borderId="0" xfId="0" applyNumberFormat="1"/>
    <xf numFmtId="171" fontId="0" fillId="2" borderId="0" xfId="0" applyNumberFormat="1" applyFill="1"/>
    <xf numFmtId="0" fontId="0" fillId="2" borderId="0" xfId="0" applyFill="1"/>
    <xf numFmtId="0" fontId="28" fillId="0" borderId="1" xfId="17" applyFont="1" applyBorder="1" applyAlignment="1">
      <alignment horizontal="left" vertical="center" wrapText="1"/>
    </xf>
    <xf numFmtId="0" fontId="28" fillId="0" borderId="0" xfId="17" applyFont="1" applyAlignment="1">
      <alignment horizontal="left" vertical="center"/>
    </xf>
    <xf numFmtId="0" fontId="28" fillId="0" borderId="0" xfId="17" applyFont="1" applyAlignment="1">
      <alignment horizontal="left" vertical="center" wrapText="1"/>
    </xf>
    <xf numFmtId="0" fontId="28" fillId="0" borderId="1" xfId="17" applyFont="1" applyBorder="1" applyAlignment="1">
      <alignment vertical="center" wrapText="1"/>
    </xf>
    <xf numFmtId="0" fontId="28" fillId="0" borderId="0" xfId="17" applyFont="1" applyAlignment="1">
      <alignment horizontal="right" vertical="center"/>
    </xf>
    <xf numFmtId="0" fontId="28" fillId="0" borderId="0" xfId="17" applyFont="1" applyAlignment="1">
      <alignment vertical="center"/>
    </xf>
    <xf numFmtId="49" fontId="29" fillId="0" borderId="0" xfId="17" applyNumberFormat="1" applyFont="1" applyAlignment="1">
      <alignment horizontal="left" vertical="center" wrapText="1"/>
    </xf>
    <xf numFmtId="0" fontId="29" fillId="0" borderId="11" xfId="17" applyFont="1" applyBorder="1" applyAlignment="1">
      <alignment horizontal="center" vertical="center" wrapText="1"/>
    </xf>
    <xf numFmtId="0" fontId="29" fillId="0" borderId="0" xfId="17" applyFont="1" applyAlignment="1">
      <alignment horizontal="center" vertical="center" wrapText="1"/>
    </xf>
    <xf numFmtId="0" fontId="29" fillId="0" borderId="0" xfId="17" applyFont="1" applyAlignment="1">
      <alignment horizontal="center" vertical="center"/>
    </xf>
    <xf numFmtId="167" fontId="28" fillId="0" borderId="1" xfId="3" applyNumberFormat="1" applyFont="1" applyFill="1" applyBorder="1" applyAlignment="1">
      <alignment horizontal="right" vertical="center" wrapText="1"/>
    </xf>
    <xf numFmtId="0" fontId="29" fillId="0" borderId="1" xfId="17" applyFont="1" applyBorder="1" applyAlignment="1">
      <alignment horizontal="left" vertical="center" wrapText="1"/>
    </xf>
    <xf numFmtId="0" fontId="28" fillId="0" borderId="1" xfId="17" applyFont="1" applyBorder="1" applyAlignment="1">
      <alignment horizontal="center" vertical="center" wrapText="1"/>
    </xf>
    <xf numFmtId="167" fontId="28" fillId="0" borderId="0" xfId="3" applyNumberFormat="1" applyFont="1" applyFill="1" applyBorder="1" applyAlignment="1">
      <alignment horizontal="right" vertical="center" wrapText="1"/>
    </xf>
    <xf numFmtId="3" fontId="28" fillId="0" borderId="1" xfId="1" applyNumberFormat="1" applyFont="1" applyFill="1" applyBorder="1" applyAlignment="1">
      <alignment horizontal="center" vertical="center" wrapText="1"/>
    </xf>
    <xf numFmtId="165" fontId="28" fillId="0" borderId="1" xfId="1" applyFont="1" applyFill="1" applyBorder="1" applyAlignment="1">
      <alignment horizontal="center" vertical="center" wrapText="1"/>
    </xf>
    <xf numFmtId="167" fontId="28" fillId="0" borderId="0" xfId="1" applyNumberFormat="1" applyFont="1" applyFill="1" applyBorder="1" applyAlignment="1">
      <alignment horizontal="right" vertical="center" wrapText="1"/>
    </xf>
    <xf numFmtId="0" fontId="28" fillId="0" borderId="17" xfId="17" applyFont="1" applyBorder="1" applyAlignment="1">
      <alignment horizontal="left" vertical="center" wrapText="1"/>
    </xf>
    <xf numFmtId="3" fontId="28" fillId="0" borderId="1" xfId="29" applyNumberFormat="1" applyFont="1" applyFill="1" applyBorder="1" applyAlignment="1">
      <alignment horizontal="center" vertical="center" wrapText="1"/>
    </xf>
    <xf numFmtId="0" fontId="28" fillId="0" borderId="17" xfId="17" applyFont="1" applyBorder="1" applyAlignment="1">
      <alignment horizontal="left" vertical="center"/>
    </xf>
    <xf numFmtId="0" fontId="28" fillId="0" borderId="1" xfId="17" applyFont="1" applyBorder="1" applyAlignment="1">
      <alignment horizontal="center" vertical="center"/>
    </xf>
    <xf numFmtId="167" fontId="28" fillId="0" borderId="0" xfId="3" applyNumberFormat="1" applyFont="1" applyFill="1" applyBorder="1" applyAlignment="1">
      <alignment vertical="center" wrapText="1"/>
    </xf>
    <xf numFmtId="2" fontId="28" fillId="0" borderId="1" xfId="17" applyNumberFormat="1" applyFont="1" applyBorder="1" applyAlignment="1">
      <alignment vertical="center" wrapText="1"/>
    </xf>
    <xf numFmtId="0" fontId="28" fillId="0" borderId="3" xfId="17" applyFont="1" applyBorder="1" applyAlignment="1">
      <alignment horizontal="left" vertical="center"/>
    </xf>
    <xf numFmtId="0" fontId="28" fillId="0" borderId="3" xfId="17" applyFont="1" applyBorder="1" applyAlignment="1">
      <alignment horizontal="left" vertical="center" wrapText="1"/>
    </xf>
    <xf numFmtId="0" fontId="29" fillId="0" borderId="3" xfId="17" applyFont="1" applyBorder="1" applyAlignment="1">
      <alignment horizontal="left" vertical="center" wrapText="1"/>
    </xf>
    <xf numFmtId="0" fontId="29" fillId="0" borderId="13" xfId="17" applyFont="1" applyBorder="1" applyAlignment="1">
      <alignment vertical="center"/>
    </xf>
    <xf numFmtId="49" fontId="29" fillId="0" borderId="13" xfId="17" applyNumberFormat="1" applyFont="1" applyBorder="1" applyAlignment="1">
      <alignment vertical="center"/>
    </xf>
    <xf numFmtId="49" fontId="29" fillId="0" borderId="13" xfId="17" applyNumberFormat="1" applyFont="1" applyBorder="1" applyAlignment="1">
      <alignment horizontal="center" vertical="center"/>
    </xf>
    <xf numFmtId="167" fontId="29" fillId="0" borderId="11" xfId="1" applyNumberFormat="1" applyFont="1" applyFill="1" applyBorder="1" applyAlignment="1">
      <alignment horizontal="right" vertical="center" wrapText="1"/>
    </xf>
    <xf numFmtId="167" fontId="29" fillId="0" borderId="0" xfId="1" applyNumberFormat="1" applyFont="1" applyFill="1" applyBorder="1" applyAlignment="1">
      <alignment horizontal="right" vertical="center" wrapText="1"/>
    </xf>
    <xf numFmtId="0" fontId="29" fillId="0" borderId="0" xfId="17" applyFont="1" applyAlignment="1">
      <alignment vertical="center"/>
    </xf>
    <xf numFmtId="43" fontId="28" fillId="0" borderId="1" xfId="29" applyFont="1" applyFill="1" applyBorder="1" applyAlignment="1">
      <alignment vertical="center" wrapText="1"/>
    </xf>
    <xf numFmtId="167" fontId="28" fillId="0" borderId="1" xfId="17" applyNumberFormat="1" applyFont="1" applyBorder="1" applyAlignment="1">
      <alignment horizontal="center" vertical="center" wrapText="1"/>
    </xf>
    <xf numFmtId="0" fontId="30" fillId="0" borderId="1" xfId="0" applyFont="1" applyBorder="1" applyAlignment="1">
      <alignment horizontal="left" vertical="center" wrapText="1"/>
    </xf>
    <xf numFmtId="1" fontId="30" fillId="0" borderId="1" xfId="0" applyNumberFormat="1" applyFont="1" applyBorder="1" applyAlignment="1">
      <alignment horizontal="center" vertical="center" wrapText="1"/>
    </xf>
    <xf numFmtId="3" fontId="30" fillId="0" borderId="1" xfId="0" applyNumberFormat="1" applyFont="1" applyBorder="1" applyAlignment="1">
      <alignment horizontal="center" vertical="center" wrapText="1"/>
    </xf>
    <xf numFmtId="0" fontId="28" fillId="0" borderId="0" xfId="17" applyFont="1" applyAlignment="1">
      <alignment horizontal="center" vertical="center"/>
    </xf>
    <xf numFmtId="0" fontId="29" fillId="0" borderId="17" xfId="17" applyFont="1" applyBorder="1" applyAlignment="1">
      <alignment horizontal="left" vertical="center" wrapText="1"/>
    </xf>
    <xf numFmtId="10" fontId="28" fillId="0" borderId="1" xfId="17" applyNumberFormat="1" applyFont="1" applyBorder="1" applyAlignment="1">
      <alignment horizontal="center" vertical="center"/>
    </xf>
    <xf numFmtId="10" fontId="28" fillId="0" borderId="1" xfId="17" applyNumberFormat="1" applyFont="1" applyBorder="1" applyAlignment="1">
      <alignment horizontal="center" vertical="center" wrapText="1"/>
    </xf>
    <xf numFmtId="0" fontId="28" fillId="0" borderId="4" xfId="17" applyFont="1" applyBorder="1" applyAlignment="1">
      <alignment horizontal="left" vertical="center"/>
    </xf>
    <xf numFmtId="0" fontId="28" fillId="0" borderId="4" xfId="17" applyFont="1" applyBorder="1" applyAlignment="1">
      <alignment horizontal="right" vertical="center"/>
    </xf>
    <xf numFmtId="49" fontId="29" fillId="0" borderId="11" xfId="17" applyNumberFormat="1" applyFont="1" applyBorder="1" applyAlignment="1">
      <alignment horizontal="center" vertical="center" wrapText="1"/>
    </xf>
    <xf numFmtId="0" fontId="30" fillId="0" borderId="1" xfId="0" applyFont="1" applyBorder="1" applyAlignment="1">
      <alignment horizontal="center" vertical="center" wrapText="1"/>
    </xf>
    <xf numFmtId="49" fontId="28" fillId="0" borderId="0" xfId="17" applyNumberFormat="1" applyFont="1" applyAlignment="1">
      <alignment horizontal="left" vertical="center"/>
    </xf>
    <xf numFmtId="2" fontId="28" fillId="0" borderId="0" xfId="17" applyNumberFormat="1" applyFont="1" applyAlignment="1">
      <alignment horizontal="center" vertical="center"/>
    </xf>
    <xf numFmtId="2" fontId="29" fillId="0" borderId="11" xfId="17" applyNumberFormat="1" applyFont="1" applyBorder="1" applyAlignment="1">
      <alignment horizontal="center" vertical="center" wrapText="1"/>
    </xf>
    <xf numFmtId="2" fontId="28" fillId="0" borderId="1" xfId="1" applyNumberFormat="1" applyFont="1" applyFill="1" applyBorder="1" applyAlignment="1">
      <alignment horizontal="center" vertical="center" wrapText="1"/>
    </xf>
    <xf numFmtId="2" fontId="30" fillId="0" borderId="1" xfId="0" applyNumberFormat="1" applyFont="1" applyBorder="1" applyAlignment="1">
      <alignment horizontal="center" vertical="center" wrapText="1"/>
    </xf>
    <xf numFmtId="49" fontId="28" fillId="0" borderId="1" xfId="17" applyNumberFormat="1" applyFont="1" applyBorder="1" applyAlignment="1">
      <alignment horizontal="center" vertical="center" wrapText="1"/>
    </xf>
    <xf numFmtId="2" fontId="29" fillId="0" borderId="13" xfId="17" applyNumberFormat="1" applyFont="1" applyBorder="1" applyAlignment="1">
      <alignment horizontal="center" vertical="center"/>
    </xf>
    <xf numFmtId="49" fontId="28" fillId="0" borderId="0" xfId="17" applyNumberFormat="1" applyFont="1" applyAlignment="1">
      <alignment horizontal="center" vertical="center"/>
    </xf>
    <xf numFmtId="165" fontId="28" fillId="0" borderId="0" xfId="17" applyNumberFormat="1" applyFont="1" applyAlignment="1">
      <alignment horizontal="right" vertical="center"/>
    </xf>
    <xf numFmtId="0" fontId="28" fillId="0" borderId="4" xfId="17" applyFont="1" applyBorder="1" applyAlignment="1">
      <alignment horizontal="left" vertical="center" wrapText="1"/>
    </xf>
    <xf numFmtId="0" fontId="28" fillId="0" borderId="0" xfId="17" applyFont="1" applyAlignment="1">
      <alignment horizontal="center" vertical="center" wrapText="1"/>
    </xf>
    <xf numFmtId="0" fontId="28" fillId="0" borderId="0" xfId="17" applyFont="1" applyAlignment="1">
      <alignment horizontal="right" vertical="center" wrapText="1"/>
    </xf>
    <xf numFmtId="0" fontId="28" fillId="0" borderId="0" xfId="17" applyFont="1" applyAlignment="1">
      <alignment vertical="center" wrapText="1"/>
    </xf>
    <xf numFmtId="0" fontId="28" fillId="0" borderId="4" xfId="17" applyFont="1" applyBorder="1" applyAlignment="1">
      <alignment horizontal="center" vertical="center" wrapText="1"/>
    </xf>
    <xf numFmtId="0" fontId="28" fillId="0" borderId="4" xfId="17" applyFont="1" applyBorder="1" applyAlignment="1">
      <alignment horizontal="right" vertical="center" wrapText="1"/>
    </xf>
    <xf numFmtId="0" fontId="29" fillId="0" borderId="0" xfId="17" applyFont="1" applyAlignment="1">
      <alignment horizontal="right" vertical="center" wrapText="1"/>
    </xf>
    <xf numFmtId="49" fontId="28" fillId="0" borderId="0" xfId="17" applyNumberFormat="1" applyFont="1" applyAlignment="1">
      <alignment horizontal="left" vertical="center" wrapText="1"/>
    </xf>
    <xf numFmtId="49" fontId="28" fillId="0" borderId="1" xfId="17" applyNumberFormat="1" applyFont="1" applyBorder="1" applyAlignment="1">
      <alignment horizontal="center" vertical="center"/>
    </xf>
    <xf numFmtId="0" fontId="29" fillId="0" borderId="0" xfId="17" applyFont="1" applyAlignment="1">
      <alignment horizontal="left" vertical="center" wrapText="1"/>
    </xf>
    <xf numFmtId="49" fontId="29" fillId="0" borderId="1" xfId="17" applyNumberFormat="1" applyFont="1" applyBorder="1" applyAlignment="1">
      <alignment horizontal="center" vertical="center" wrapText="1"/>
    </xf>
    <xf numFmtId="0" fontId="29" fillId="0" borderId="1" xfId="17" applyFont="1" applyBorder="1" applyAlignment="1">
      <alignment horizontal="center" vertical="center" wrapText="1"/>
    </xf>
    <xf numFmtId="49" fontId="29" fillId="0" borderId="0" xfId="17" applyNumberFormat="1" applyFont="1" applyAlignment="1">
      <alignment vertical="center" wrapText="1"/>
    </xf>
    <xf numFmtId="0" fontId="29" fillId="0" borderId="11" xfId="17" applyFont="1" applyBorder="1" applyAlignment="1">
      <alignment vertical="center" wrapText="1"/>
    </xf>
    <xf numFmtId="0" fontId="29" fillId="0" borderId="0" xfId="17" applyFont="1" applyAlignment="1">
      <alignment vertical="center" wrapText="1"/>
    </xf>
    <xf numFmtId="167" fontId="28" fillId="0" borderId="1" xfId="3" applyNumberFormat="1" applyFont="1" applyFill="1" applyBorder="1" applyAlignment="1">
      <alignment vertical="center" wrapText="1"/>
    </xf>
    <xf numFmtId="0" fontId="29" fillId="0" borderId="1" xfId="17" applyFont="1" applyBorder="1" applyAlignment="1">
      <alignment vertical="center" wrapText="1"/>
    </xf>
    <xf numFmtId="3" fontId="28" fillId="0" borderId="1" xfId="1" applyNumberFormat="1" applyFont="1" applyFill="1" applyBorder="1" applyAlignment="1">
      <alignment vertical="center" wrapText="1"/>
    </xf>
    <xf numFmtId="167" fontId="29" fillId="0" borderId="11" xfId="1" applyNumberFormat="1" applyFont="1" applyFill="1" applyBorder="1" applyAlignment="1">
      <alignment vertical="center" wrapText="1"/>
    </xf>
    <xf numFmtId="167" fontId="29" fillId="0" borderId="0" xfId="1" applyNumberFormat="1" applyFont="1" applyFill="1" applyBorder="1" applyAlignment="1">
      <alignment vertical="center" wrapText="1"/>
    </xf>
    <xf numFmtId="0" fontId="29" fillId="0" borderId="15" xfId="17" applyFont="1" applyBorder="1" applyAlignment="1">
      <alignment horizontal="left" vertical="center" wrapText="1"/>
    </xf>
    <xf numFmtId="0" fontId="28" fillId="0" borderId="15" xfId="17" applyFont="1" applyBorder="1" applyAlignment="1">
      <alignment horizontal="center" vertical="center" wrapText="1"/>
    </xf>
    <xf numFmtId="2" fontId="28" fillId="0" borderId="1" xfId="17" applyNumberFormat="1" applyFont="1" applyBorder="1" applyAlignment="1">
      <alignment horizontal="center" vertical="center" wrapText="1"/>
    </xf>
    <xf numFmtId="2" fontId="28" fillId="0" borderId="1" xfId="7" applyNumberFormat="1" applyFont="1" applyFill="1" applyBorder="1" applyAlignment="1">
      <alignment horizontal="center" vertical="center" wrapText="1"/>
    </xf>
    <xf numFmtId="2" fontId="28" fillId="0" borderId="1" xfId="17" applyNumberFormat="1" applyFont="1" applyBorder="1" applyAlignment="1">
      <alignment horizontal="center" vertical="center"/>
    </xf>
    <xf numFmtId="167" fontId="28" fillId="0" borderId="1" xfId="3" applyNumberFormat="1" applyFont="1" applyFill="1" applyBorder="1" applyAlignment="1">
      <alignment horizontal="center" vertical="center" wrapText="1"/>
    </xf>
    <xf numFmtId="2" fontId="28" fillId="0" borderId="1" xfId="29" applyNumberFormat="1" applyFont="1" applyFill="1" applyBorder="1" applyAlignment="1">
      <alignment horizontal="center" vertical="center" wrapText="1"/>
    </xf>
    <xf numFmtId="168" fontId="28" fillId="0" borderId="1" xfId="17"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168" fontId="28" fillId="0" borderId="1" xfId="7" applyNumberFormat="1" applyFont="1" applyFill="1" applyBorder="1" applyAlignment="1">
      <alignment horizontal="center" vertical="center" wrapText="1"/>
    </xf>
    <xf numFmtId="2" fontId="28" fillId="0" borderId="4" xfId="17" applyNumberFormat="1" applyFont="1" applyBorder="1" applyAlignment="1">
      <alignment horizontal="center" vertical="center"/>
    </xf>
    <xf numFmtId="2" fontId="28" fillId="0" borderId="1" xfId="25" applyNumberFormat="1" applyFont="1" applyFill="1" applyBorder="1" applyAlignment="1">
      <alignment horizontal="center" vertical="center" wrapText="1"/>
    </xf>
    <xf numFmtId="2" fontId="28" fillId="0" borderId="0" xfId="17" applyNumberFormat="1" applyFont="1" applyAlignment="1">
      <alignment horizontal="center" vertical="center" wrapText="1"/>
    </xf>
    <xf numFmtId="1" fontId="28" fillId="0" borderId="1" xfId="17" applyNumberFormat="1" applyFont="1" applyBorder="1" applyAlignment="1">
      <alignment horizontal="center" vertical="center"/>
    </xf>
    <xf numFmtId="1" fontId="28" fillId="0" borderId="1" xfId="17" applyNumberFormat="1" applyFont="1" applyBorder="1" applyAlignment="1">
      <alignment horizontal="center" vertical="center" wrapText="1"/>
    </xf>
    <xf numFmtId="1" fontId="28" fillId="0" borderId="0" xfId="17" applyNumberFormat="1" applyFont="1" applyAlignment="1">
      <alignment horizontal="center" vertical="center"/>
    </xf>
    <xf numFmtId="1" fontId="29" fillId="0" borderId="13" xfId="17" applyNumberFormat="1" applyFont="1" applyBorder="1" applyAlignment="1">
      <alignment horizontal="center" vertical="center"/>
    </xf>
    <xf numFmtId="49" fontId="29" fillId="0" borderId="11" xfId="17" applyNumberFormat="1" applyFont="1" applyBorder="1" applyAlignment="1">
      <alignment horizontal="center" vertical="center"/>
    </xf>
    <xf numFmtId="49" fontId="29" fillId="0" borderId="12" xfId="17" applyNumberFormat="1" applyFont="1" applyBorder="1" applyAlignment="1">
      <alignment horizontal="center" vertical="center"/>
    </xf>
    <xf numFmtId="49" fontId="28" fillId="0" borderId="0" xfId="17" applyNumberFormat="1" applyFont="1" applyAlignment="1">
      <alignment horizontal="center" vertical="center" wrapText="1"/>
    </xf>
    <xf numFmtId="49" fontId="28" fillId="0" borderId="15" xfId="17" applyNumberFormat="1" applyFont="1" applyBorder="1" applyAlignment="1">
      <alignment horizontal="center" vertical="center" wrapText="1"/>
    </xf>
    <xf numFmtId="1" fontId="28" fillId="0" borderId="1" xfId="1" applyNumberFormat="1" applyFont="1" applyFill="1" applyBorder="1" applyAlignment="1">
      <alignment horizontal="center" vertical="center" wrapText="1"/>
    </xf>
    <xf numFmtId="1" fontId="28" fillId="0" borderId="0" xfId="1" applyNumberFormat="1" applyFont="1" applyFill="1" applyAlignment="1">
      <alignment horizontal="center" vertical="center"/>
    </xf>
    <xf numFmtId="1" fontId="28" fillId="0" borderId="0" xfId="1" applyNumberFormat="1" applyFont="1" applyFill="1" applyAlignment="1">
      <alignment horizontal="center" vertical="center" wrapText="1"/>
    </xf>
    <xf numFmtId="1" fontId="29" fillId="0" borderId="13" xfId="1" applyNumberFormat="1" applyFont="1" applyFill="1" applyBorder="1" applyAlignment="1">
      <alignment horizontal="center" vertical="center"/>
    </xf>
    <xf numFmtId="1" fontId="28" fillId="0" borderId="1" xfId="29" applyNumberFormat="1" applyFont="1" applyFill="1" applyBorder="1" applyAlignment="1">
      <alignment horizontal="center" vertical="center" wrapText="1"/>
    </xf>
    <xf numFmtId="1" fontId="28" fillId="0" borderId="1" xfId="7" applyNumberFormat="1" applyFont="1" applyFill="1" applyBorder="1" applyAlignment="1">
      <alignment horizontal="center" vertical="center" wrapText="1"/>
    </xf>
    <xf numFmtId="1" fontId="28" fillId="0" borderId="4" xfId="17" applyNumberFormat="1" applyFont="1" applyBorder="1" applyAlignment="1">
      <alignment horizontal="center" vertical="center"/>
    </xf>
    <xf numFmtId="1" fontId="29" fillId="0" borderId="11" xfId="17" applyNumberFormat="1" applyFont="1" applyBorder="1" applyAlignment="1">
      <alignment horizontal="center" vertical="center" wrapText="1"/>
    </xf>
    <xf numFmtId="1" fontId="28" fillId="0" borderId="15" xfId="17" applyNumberFormat="1" applyFont="1" applyBorder="1" applyAlignment="1">
      <alignment horizontal="center" vertical="center" wrapText="1"/>
    </xf>
    <xf numFmtId="0" fontId="10" fillId="0" borderId="21" xfId="0" applyFont="1" applyBorder="1" applyAlignment="1">
      <alignment wrapText="1"/>
    </xf>
    <xf numFmtId="0" fontId="9" fillId="0" borderId="23" xfId="0" applyFont="1" applyBorder="1" applyAlignment="1">
      <alignment vertical="center"/>
    </xf>
    <xf numFmtId="0" fontId="9" fillId="0" borderId="23" xfId="0" applyFont="1" applyBorder="1" applyAlignment="1">
      <alignment horizontal="left" vertical="center"/>
    </xf>
    <xf numFmtId="0" fontId="0" fillId="0" borderId="23" xfId="0" applyBorder="1" applyAlignment="1">
      <alignment horizontal="left" vertical="center"/>
    </xf>
    <xf numFmtId="0" fontId="9" fillId="0" borderId="23" xfId="0" applyFont="1" applyBorder="1"/>
    <xf numFmtId="0" fontId="0" fillId="0" borderId="23" xfId="0" applyBorder="1"/>
    <xf numFmtId="0" fontId="0" fillId="0" borderId="31" xfId="0" applyBorder="1"/>
    <xf numFmtId="0" fontId="29" fillId="0" borderId="0" xfId="17" applyFont="1" applyAlignment="1">
      <alignment horizontal="left" vertical="center"/>
    </xf>
    <xf numFmtId="0" fontId="28" fillId="0" borderId="4" xfId="17" applyFont="1" applyBorder="1" applyAlignment="1">
      <alignment horizontal="center" vertical="center"/>
    </xf>
    <xf numFmtId="0" fontId="28" fillId="0" borderId="4" xfId="17" applyFont="1" applyBorder="1" applyAlignment="1">
      <alignment vertical="center"/>
    </xf>
    <xf numFmtId="0" fontId="29" fillId="0" borderId="0" xfId="17" applyFont="1" applyAlignment="1">
      <alignment horizontal="right" vertical="center"/>
    </xf>
    <xf numFmtId="44" fontId="9" fillId="0" borderId="0" xfId="17" applyNumberFormat="1" applyAlignment="1">
      <alignment vertical="center" wrapText="1"/>
    </xf>
    <xf numFmtId="0" fontId="9" fillId="0" borderId="0" xfId="17" applyAlignment="1">
      <alignment horizontal="left" vertical="center" wrapText="1" indent="1"/>
    </xf>
    <xf numFmtId="9" fontId="9" fillId="0" borderId="0" xfId="7" applyFill="1" applyAlignment="1">
      <alignment vertical="center" wrapText="1"/>
    </xf>
    <xf numFmtId="167" fontId="10" fillId="0" borderId="0" xfId="1" applyNumberFormat="1" applyFont="1" applyFill="1" applyBorder="1" applyAlignment="1">
      <alignment horizontal="right" vertical="center" wrapText="1"/>
    </xf>
    <xf numFmtId="9" fontId="9" fillId="0" borderId="0" xfId="17" applyNumberFormat="1" applyAlignment="1">
      <alignment vertical="center"/>
    </xf>
    <xf numFmtId="0" fontId="23" fillId="0" borderId="0" xfId="17" applyFont="1" applyAlignment="1">
      <alignment horizontal="left" vertical="center" wrapText="1"/>
    </xf>
    <xf numFmtId="172" fontId="0" fillId="0" borderId="0" xfId="3" applyNumberFormat="1" applyFont="1" applyFill="1" applyAlignment="1">
      <alignment vertical="center" wrapText="1"/>
    </xf>
    <xf numFmtId="0" fontId="9" fillId="0" borderId="2" xfId="17" applyBorder="1" applyAlignment="1">
      <alignment horizontal="left" vertical="center" wrapText="1"/>
    </xf>
    <xf numFmtId="0" fontId="10" fillId="0" borderId="17" xfId="17" applyFont="1" applyBorder="1" applyAlignment="1">
      <alignment horizontal="center" vertical="center" wrapText="1"/>
    </xf>
    <xf numFmtId="0" fontId="9" fillId="0" borderId="14" xfId="17" applyBorder="1" applyAlignment="1">
      <alignment vertical="center" wrapText="1"/>
    </xf>
    <xf numFmtId="167" fontId="9" fillId="0" borderId="1" xfId="3" applyNumberFormat="1" applyFont="1" applyFill="1" applyBorder="1" applyAlignment="1">
      <alignment horizontal="right" wrapText="1"/>
    </xf>
    <xf numFmtId="167" fontId="9" fillId="0" borderId="0" xfId="3" applyNumberFormat="1" applyFont="1" applyFill="1" applyBorder="1" applyAlignment="1">
      <alignment horizontal="right" wrapText="1"/>
    </xf>
    <xf numFmtId="167" fontId="9" fillId="0" borderId="0" xfId="3" applyNumberFormat="1" applyFont="1" applyFill="1" applyBorder="1" applyAlignment="1">
      <alignment horizontal="right" vertical="center" wrapText="1"/>
    </xf>
    <xf numFmtId="3" fontId="9" fillId="0" borderId="1" xfId="1" applyNumberFormat="1" applyFont="1" applyFill="1" applyBorder="1" applyAlignment="1">
      <alignment horizontal="center" vertical="center" wrapText="1"/>
    </xf>
    <xf numFmtId="167" fontId="9" fillId="0" borderId="0" xfId="1" applyNumberFormat="1" applyFont="1" applyFill="1" applyBorder="1" applyAlignment="1">
      <alignment horizontal="right" vertical="center" wrapText="1"/>
    </xf>
    <xf numFmtId="167" fontId="9" fillId="0" borderId="1" xfId="3" applyNumberFormat="1" applyFont="1" applyFill="1" applyBorder="1" applyAlignment="1">
      <alignment horizontal="center" vertical="center" wrapText="1"/>
    </xf>
    <xf numFmtId="168" fontId="9" fillId="0" borderId="1" xfId="7" applyNumberFormat="1" applyFont="1" applyFill="1" applyBorder="1" applyAlignment="1">
      <alignment horizontal="center" vertical="center" wrapText="1"/>
    </xf>
    <xf numFmtId="168" fontId="9" fillId="0" borderId="1" xfId="17" applyNumberFormat="1" applyBorder="1" applyAlignment="1">
      <alignment horizontal="center" vertical="center" wrapText="1"/>
    </xf>
    <xf numFmtId="0" fontId="9" fillId="0" borderId="1" xfId="17" applyBorder="1" applyAlignment="1">
      <alignment horizontal="left" vertical="center" wrapText="1" indent="1"/>
    </xf>
    <xf numFmtId="165" fontId="9" fillId="0" borderId="1" xfId="1" applyFont="1" applyFill="1" applyBorder="1" applyAlignment="1">
      <alignment horizontal="left" vertical="center" wrapText="1" indent="1"/>
    </xf>
    <xf numFmtId="167" fontId="9" fillId="0" borderId="1" xfId="3" applyNumberFormat="1" applyFont="1" applyFill="1" applyBorder="1" applyAlignment="1">
      <alignment horizontal="left" vertical="center" wrapText="1" indent="1"/>
    </xf>
    <xf numFmtId="167" fontId="10" fillId="0" borderId="11" xfId="1" applyNumberFormat="1" applyFont="1" applyFill="1" applyBorder="1" applyAlignment="1">
      <alignment horizontal="right" vertical="center" wrapText="1"/>
    </xf>
    <xf numFmtId="167" fontId="9" fillId="0" borderId="1" xfId="17" applyNumberFormat="1" applyBorder="1" applyAlignment="1">
      <alignment horizontal="center" vertical="center" wrapText="1"/>
    </xf>
    <xf numFmtId="3" fontId="27" fillId="0" borderId="1" xfId="0" applyNumberFormat="1" applyFont="1" applyBorder="1" applyAlignment="1">
      <alignment horizontal="center" vertical="center" wrapText="1"/>
    </xf>
    <xf numFmtId="3" fontId="9" fillId="0" borderId="1" xfId="29" applyNumberFormat="1" applyFont="1" applyFill="1" applyBorder="1" applyAlignment="1">
      <alignment horizontal="center" vertical="center" wrapText="1"/>
    </xf>
    <xf numFmtId="43" fontId="9" fillId="0" borderId="1" xfId="29" applyFont="1" applyFill="1" applyBorder="1" applyAlignment="1">
      <alignment horizontal="center" vertical="center" wrapText="1"/>
    </xf>
    <xf numFmtId="4" fontId="27" fillId="0" borderId="1" xfId="0" applyNumberFormat="1" applyFont="1" applyBorder="1" applyAlignment="1">
      <alignment horizontal="center" vertical="center" wrapText="1"/>
    </xf>
    <xf numFmtId="43" fontId="9" fillId="0" borderId="1" xfId="29" applyFont="1" applyFill="1" applyBorder="1" applyAlignment="1">
      <alignment vertical="center" wrapText="1"/>
    </xf>
    <xf numFmtId="3" fontId="9" fillId="0" borderId="1" xfId="29" applyNumberFormat="1" applyFont="1" applyFill="1" applyBorder="1" applyAlignment="1">
      <alignment horizontal="center" wrapText="1"/>
    </xf>
    <xf numFmtId="168" fontId="9" fillId="0" borderId="1" xfId="7" applyNumberFormat="1" applyFont="1" applyFill="1" applyBorder="1" applyAlignment="1">
      <alignment vertical="center" wrapText="1"/>
    </xf>
    <xf numFmtId="43" fontId="27" fillId="0" borderId="1" xfId="29" applyFont="1" applyFill="1" applyBorder="1" applyAlignment="1">
      <alignment horizontal="center" vertical="center" wrapText="1"/>
    </xf>
    <xf numFmtId="10" fontId="28" fillId="0" borderId="1" xfId="1" applyNumberFormat="1" applyFont="1" applyFill="1" applyBorder="1" applyAlignment="1">
      <alignment horizontal="center" vertical="center" wrapText="1"/>
    </xf>
    <xf numFmtId="0" fontId="28" fillId="0" borderId="1" xfId="17" applyFont="1" applyBorder="1" applyAlignment="1">
      <alignment horizontal="left" vertical="center"/>
    </xf>
    <xf numFmtId="0" fontId="28" fillId="0" borderId="1" xfId="17" applyFont="1" applyBorder="1" applyAlignment="1">
      <alignment horizontal="right" vertical="center" wrapText="1"/>
    </xf>
    <xf numFmtId="49" fontId="29" fillId="0" borderId="1" xfId="17" applyNumberFormat="1" applyFont="1" applyBorder="1" applyAlignment="1">
      <alignment horizontal="center" vertical="center"/>
    </xf>
    <xf numFmtId="0" fontId="30" fillId="0" borderId="17" xfId="0" applyFont="1" applyBorder="1" applyAlignment="1">
      <alignment horizontal="center" vertical="center" wrapText="1"/>
    </xf>
    <xf numFmtId="3" fontId="30" fillId="0" borderId="17" xfId="0" applyNumberFormat="1" applyFont="1" applyBorder="1" applyAlignment="1">
      <alignment horizontal="center" vertical="center" wrapText="1"/>
    </xf>
    <xf numFmtId="165" fontId="30" fillId="0" borderId="1" xfId="1" applyFont="1" applyFill="1" applyBorder="1" applyAlignment="1">
      <alignment horizontal="right" vertical="center" wrapText="1"/>
    </xf>
    <xf numFmtId="167" fontId="28" fillId="0" borderId="0" xfId="1" applyNumberFormat="1" applyFont="1" applyFill="1" applyBorder="1" applyAlignment="1">
      <alignment vertical="center" wrapText="1"/>
    </xf>
    <xf numFmtId="1" fontId="28" fillId="0" borderId="1" xfId="3" applyNumberFormat="1" applyFont="1" applyFill="1" applyBorder="1" applyAlignment="1">
      <alignment horizontal="right" vertical="center" wrapText="1"/>
    </xf>
    <xf numFmtId="4" fontId="28" fillId="0" borderId="0" xfId="17" applyNumberFormat="1" applyFont="1" applyAlignment="1">
      <alignment vertical="center"/>
    </xf>
    <xf numFmtId="171" fontId="10" fillId="0" borderId="0" xfId="17" applyNumberFormat="1" applyFont="1" applyAlignment="1">
      <alignment vertical="center"/>
    </xf>
    <xf numFmtId="4" fontId="28" fillId="0" borderId="1" xfId="1" applyNumberFormat="1" applyFont="1" applyFill="1" applyBorder="1" applyAlignment="1">
      <alignment horizontal="center" vertical="center" wrapText="1"/>
    </xf>
    <xf numFmtId="0" fontId="28" fillId="0" borderId="1" xfId="1" applyNumberFormat="1" applyFont="1" applyFill="1" applyBorder="1" applyAlignment="1">
      <alignment horizontal="center" vertical="center" wrapText="1"/>
    </xf>
    <xf numFmtId="4" fontId="9" fillId="0" borderId="1" xfId="1" applyNumberFormat="1" applyFont="1" applyFill="1" applyBorder="1" applyAlignment="1">
      <alignment horizontal="center" vertical="center" wrapText="1"/>
    </xf>
    <xf numFmtId="4" fontId="9" fillId="0" borderId="1" xfId="17" applyNumberFormat="1" applyBorder="1" applyAlignment="1">
      <alignment horizontal="center" vertical="center" wrapText="1"/>
    </xf>
    <xf numFmtId="4" fontId="9" fillId="0" borderId="1" xfId="3" applyNumberFormat="1" applyFont="1" applyFill="1" applyBorder="1" applyAlignment="1">
      <alignment horizontal="center" vertical="center" wrapText="1"/>
    </xf>
    <xf numFmtId="4" fontId="9" fillId="0" borderId="1" xfId="7" applyNumberFormat="1" applyFont="1" applyFill="1" applyBorder="1" applyAlignment="1">
      <alignment horizontal="center" vertical="center" wrapText="1"/>
    </xf>
    <xf numFmtId="0" fontId="35" fillId="0" borderId="0" xfId="17" applyFont="1" applyAlignment="1">
      <alignment horizontal="left" vertical="center"/>
    </xf>
    <xf numFmtId="0" fontId="36" fillId="0" borderId="0" xfId="17" applyFont="1" applyAlignment="1">
      <alignment horizontal="left" vertical="center"/>
    </xf>
    <xf numFmtId="0" fontId="36" fillId="0" borderId="0" xfId="17" applyFont="1" applyAlignment="1">
      <alignment horizontal="center" vertical="center"/>
    </xf>
    <xf numFmtId="0" fontId="36" fillId="0" borderId="0" xfId="17" applyFont="1" applyAlignment="1">
      <alignment horizontal="right" vertical="center"/>
    </xf>
    <xf numFmtId="0" fontId="36" fillId="0" borderId="0" xfId="17" applyFont="1" applyAlignment="1">
      <alignment vertical="center"/>
    </xf>
    <xf numFmtId="2" fontId="36" fillId="0" borderId="0" xfId="17" applyNumberFormat="1" applyFont="1" applyAlignment="1">
      <alignment horizontal="center" vertical="center"/>
    </xf>
    <xf numFmtId="0" fontId="35" fillId="0" borderId="0" xfId="17" applyFont="1" applyAlignment="1">
      <alignment horizontal="right" vertical="center"/>
    </xf>
    <xf numFmtId="49" fontId="35" fillId="0" borderId="0" xfId="17" applyNumberFormat="1" applyFont="1" applyAlignment="1">
      <alignment horizontal="left" vertical="center" wrapText="1"/>
    </xf>
    <xf numFmtId="0" fontId="35" fillId="0" borderId="0" xfId="17" applyFont="1" applyAlignment="1">
      <alignment horizontal="center" vertical="center" wrapText="1"/>
    </xf>
    <xf numFmtId="0" fontId="35" fillId="0" borderId="0" xfId="17" applyFont="1" applyAlignment="1">
      <alignment horizontal="center" vertical="center"/>
    </xf>
    <xf numFmtId="49" fontId="35" fillId="0" borderId="11" xfId="17" applyNumberFormat="1" applyFont="1" applyBorder="1" applyAlignment="1">
      <alignment horizontal="center" vertical="center" wrapText="1"/>
    </xf>
    <xf numFmtId="0" fontId="35" fillId="0" borderId="11" xfId="17" applyFont="1" applyBorder="1" applyAlignment="1">
      <alignment horizontal="center" vertical="center" wrapText="1"/>
    </xf>
    <xf numFmtId="2" fontId="35" fillId="0" borderId="11" xfId="17" applyNumberFormat="1" applyFont="1" applyBorder="1" applyAlignment="1">
      <alignment horizontal="center" vertical="center" wrapText="1"/>
    </xf>
    <xf numFmtId="49" fontId="36" fillId="0" borderId="1" xfId="17" applyNumberFormat="1" applyFont="1" applyBorder="1" applyAlignment="1">
      <alignment horizontal="center" vertical="center" wrapText="1"/>
    </xf>
    <xf numFmtId="0" fontId="36" fillId="0" borderId="1" xfId="17" applyFont="1" applyBorder="1" applyAlignment="1">
      <alignment horizontal="left" vertical="center" wrapText="1"/>
    </xf>
    <xf numFmtId="0" fontId="36" fillId="0" borderId="1" xfId="17" applyFont="1" applyBorder="1" applyAlignment="1">
      <alignment horizontal="center" vertical="center" wrapText="1"/>
    </xf>
    <xf numFmtId="2" fontId="36" fillId="0" borderId="1" xfId="17" applyNumberFormat="1" applyFont="1" applyBorder="1" applyAlignment="1">
      <alignment horizontal="center" vertical="center" wrapText="1"/>
    </xf>
    <xf numFmtId="167" fontId="36" fillId="0" borderId="1" xfId="3" applyNumberFormat="1" applyFont="1" applyFill="1" applyBorder="1" applyAlignment="1">
      <alignment horizontal="right" vertical="center" wrapText="1"/>
    </xf>
    <xf numFmtId="167" fontId="36" fillId="0" borderId="0" xfId="3" applyNumberFormat="1" applyFont="1" applyFill="1" applyBorder="1" applyAlignment="1">
      <alignment horizontal="right" vertical="center" wrapText="1"/>
    </xf>
    <xf numFmtId="2" fontId="36" fillId="0" borderId="1" xfId="1" applyNumberFormat="1" applyFont="1" applyFill="1" applyBorder="1" applyAlignment="1">
      <alignment horizontal="center" vertical="center" wrapText="1"/>
    </xf>
    <xf numFmtId="3" fontId="36" fillId="0" borderId="1" xfId="1" applyNumberFormat="1" applyFont="1" applyFill="1" applyBorder="1" applyAlignment="1">
      <alignment horizontal="center" vertical="center" wrapText="1"/>
    </xf>
    <xf numFmtId="49" fontId="35" fillId="0" borderId="12" xfId="17" applyNumberFormat="1" applyFont="1" applyBorder="1" applyAlignment="1">
      <alignment horizontal="center" vertical="center"/>
    </xf>
    <xf numFmtId="0" fontId="35" fillId="0" borderId="13" xfId="17" applyFont="1" applyBorder="1" applyAlignment="1">
      <alignment vertical="center"/>
    </xf>
    <xf numFmtId="49" fontId="35" fillId="0" borderId="13" xfId="17" applyNumberFormat="1" applyFont="1" applyBorder="1" applyAlignment="1">
      <alignment vertical="center"/>
    </xf>
    <xf numFmtId="49" fontId="35" fillId="0" borderId="13" xfId="17" applyNumberFormat="1" applyFont="1" applyBorder="1" applyAlignment="1">
      <alignment horizontal="center" vertical="center"/>
    </xf>
    <xf numFmtId="2" fontId="35" fillId="0" borderId="13" xfId="17" applyNumberFormat="1" applyFont="1" applyBorder="1" applyAlignment="1">
      <alignment horizontal="center" vertical="center"/>
    </xf>
    <xf numFmtId="167" fontId="35" fillId="0" borderId="11" xfId="1" applyNumberFormat="1" applyFont="1" applyFill="1" applyBorder="1" applyAlignment="1">
      <alignment horizontal="right" vertical="center" wrapText="1"/>
    </xf>
    <xf numFmtId="167" fontId="35" fillId="0" borderId="0" xfId="1" applyNumberFormat="1" applyFont="1" applyFill="1" applyBorder="1" applyAlignment="1">
      <alignment horizontal="right" vertical="center" wrapText="1"/>
    </xf>
    <xf numFmtId="0" fontId="35" fillId="0" borderId="0" xfId="17" applyFont="1" applyAlignment="1">
      <alignment vertical="center"/>
    </xf>
    <xf numFmtId="49" fontId="36" fillId="0" borderId="0" xfId="17" applyNumberFormat="1" applyFont="1" applyAlignment="1">
      <alignment horizontal="center" vertical="center"/>
    </xf>
    <xf numFmtId="1" fontId="36" fillId="0" borderId="0" xfId="1" applyNumberFormat="1" applyFont="1" applyFill="1" applyAlignment="1">
      <alignment horizontal="center" vertical="center"/>
    </xf>
    <xf numFmtId="2" fontId="28" fillId="0" borderId="15" xfId="1" applyNumberFormat="1" applyFont="1" applyFill="1" applyBorder="1" applyAlignment="1">
      <alignment horizontal="center" vertical="center" wrapText="1"/>
    </xf>
    <xf numFmtId="0" fontId="9" fillId="0" borderId="1" xfId="17" applyBorder="1" applyAlignment="1">
      <alignment horizontal="left" vertical="top" wrapText="1"/>
    </xf>
    <xf numFmtId="49" fontId="29" fillId="0" borderId="1" xfId="17" applyNumberFormat="1" applyFont="1" applyBorder="1" applyAlignment="1">
      <alignment vertical="center" wrapText="1"/>
    </xf>
    <xf numFmtId="49" fontId="28" fillId="0" borderId="1" xfId="17" applyNumberFormat="1" applyFont="1" applyBorder="1" applyAlignment="1">
      <alignment vertical="center" wrapText="1"/>
    </xf>
    <xf numFmtId="49" fontId="9" fillId="0" borderId="1" xfId="17" applyNumberFormat="1" applyBorder="1" applyAlignment="1">
      <alignment vertical="center" wrapText="1"/>
    </xf>
    <xf numFmtId="2" fontId="28" fillId="0" borderId="1" xfId="1" applyNumberFormat="1" applyFont="1" applyFill="1" applyBorder="1" applyAlignment="1">
      <alignment horizontal="center" vertical="center"/>
    </xf>
    <xf numFmtId="3" fontId="9" fillId="0" borderId="1" xfId="1" applyNumberFormat="1" applyFont="1" applyFill="1" applyBorder="1" applyAlignment="1">
      <alignment horizontal="right" vertical="center" wrapText="1"/>
    </xf>
    <xf numFmtId="167" fontId="9" fillId="0" borderId="1" xfId="3" applyNumberFormat="1" applyFont="1" applyFill="1" applyBorder="1" applyAlignment="1">
      <alignment horizontal="right" vertical="center" wrapText="1"/>
    </xf>
    <xf numFmtId="165" fontId="9" fillId="0" borderId="1" xfId="1" applyFont="1" applyFill="1" applyBorder="1" applyAlignment="1">
      <alignment horizontal="right" vertical="center" wrapText="1"/>
    </xf>
    <xf numFmtId="168" fontId="9" fillId="0" borderId="1" xfId="17" applyNumberFormat="1" applyBorder="1" applyAlignment="1">
      <alignment horizontal="right" vertical="center" wrapText="1"/>
    </xf>
    <xf numFmtId="168" fontId="9" fillId="0" borderId="1" xfId="7" applyNumberFormat="1" applyFont="1" applyFill="1" applyBorder="1" applyAlignment="1">
      <alignment horizontal="right" vertical="center" wrapText="1"/>
    </xf>
    <xf numFmtId="0" fontId="22" fillId="0" borderId="1" xfId="17" applyFont="1" applyBorder="1" applyAlignment="1">
      <alignment horizontal="center" vertical="center" wrapText="1"/>
    </xf>
    <xf numFmtId="0" fontId="22" fillId="0" borderId="1" xfId="17" applyFont="1" applyBorder="1" applyAlignment="1">
      <alignment horizontal="center" wrapText="1"/>
    </xf>
    <xf numFmtId="3" fontId="22" fillId="0" borderId="1" xfId="1" applyNumberFormat="1" applyFont="1" applyBorder="1" applyAlignment="1">
      <alignment horizontal="center" wrapText="1"/>
    </xf>
    <xf numFmtId="0" fontId="22" fillId="0" borderId="17" xfId="17" applyFont="1" applyBorder="1" applyAlignment="1">
      <alignment horizontal="left" vertical="center"/>
    </xf>
    <xf numFmtId="0" fontId="22" fillId="0" borderId="1" xfId="17" applyFont="1" applyBorder="1" applyAlignment="1">
      <alignment horizontal="center"/>
    </xf>
    <xf numFmtId="3" fontId="28" fillId="0" borderId="1" xfId="17" applyNumberFormat="1" applyFont="1" applyBorder="1" applyAlignment="1">
      <alignment horizontal="center" vertical="center" wrapText="1"/>
    </xf>
    <xf numFmtId="10" fontId="28" fillId="0" borderId="0" xfId="7" applyNumberFormat="1" applyFont="1" applyFill="1" applyAlignment="1">
      <alignment vertical="center"/>
    </xf>
    <xf numFmtId="0" fontId="9" fillId="0" borderId="23" xfId="0" applyFont="1" applyBorder="1" applyAlignment="1">
      <alignment horizontal="center" vertical="center"/>
    </xf>
    <xf numFmtId="171" fontId="9" fillId="0" borderId="0" xfId="17" applyNumberFormat="1" applyAlignment="1">
      <alignment horizontal="left" vertical="center" wrapText="1" indent="1"/>
    </xf>
    <xf numFmtId="8" fontId="28" fillId="0" borderId="0" xfId="17" applyNumberFormat="1" applyFont="1" applyAlignment="1">
      <alignment vertical="center"/>
    </xf>
    <xf numFmtId="8" fontId="9" fillId="0" borderId="0" xfId="17" applyNumberFormat="1" applyAlignment="1">
      <alignment vertical="center" wrapText="1"/>
    </xf>
    <xf numFmtId="2" fontId="9" fillId="0" borderId="0" xfId="17" applyNumberFormat="1" applyAlignment="1">
      <alignment horizontal="right" vertical="center" wrapText="1" indent="2"/>
    </xf>
    <xf numFmtId="3" fontId="9" fillId="0" borderId="1" xfId="17" applyNumberFormat="1" applyBorder="1" applyAlignment="1">
      <alignment horizontal="center" vertical="center" wrapText="1"/>
    </xf>
    <xf numFmtId="0" fontId="0" fillId="0" borderId="0" xfId="0" applyAlignment="1">
      <alignment horizontal="center"/>
    </xf>
    <xf numFmtId="0" fontId="32" fillId="0" borderId="0" xfId="0" applyFont="1" applyAlignment="1">
      <alignment horizontal="center" vertical="center" wrapText="1"/>
    </xf>
    <xf numFmtId="0" fontId="29" fillId="0" borderId="0" xfId="17" applyFont="1" applyAlignment="1">
      <alignment horizontal="left" vertical="center"/>
    </xf>
    <xf numFmtId="0" fontId="29" fillId="0" borderId="0" xfId="17" applyFont="1" applyAlignment="1">
      <alignment horizontal="right" vertical="center"/>
    </xf>
    <xf numFmtId="0" fontId="29" fillId="0" borderId="4" xfId="17" applyFont="1" applyBorder="1" applyAlignment="1">
      <alignment horizontal="right" vertical="center"/>
    </xf>
    <xf numFmtId="0" fontId="28" fillId="0" borderId="4" xfId="17" applyFont="1" applyBorder="1" applyAlignment="1">
      <alignment horizontal="center" vertical="center"/>
    </xf>
    <xf numFmtId="0" fontId="29" fillId="0" borderId="8" xfId="17" applyFont="1" applyBorder="1" applyAlignment="1">
      <alignment horizontal="left" vertical="center"/>
    </xf>
    <xf numFmtId="0" fontId="29" fillId="0" borderId="6" xfId="17" applyFont="1" applyBorder="1" applyAlignment="1">
      <alignment horizontal="left" vertical="center"/>
    </xf>
    <xf numFmtId="0" fontId="29" fillId="0" borderId="6" xfId="17" applyFont="1" applyBorder="1" applyAlignment="1">
      <alignment horizontal="right" vertical="center"/>
    </xf>
    <xf numFmtId="0" fontId="29" fillId="0" borderId="2" xfId="17" applyFont="1" applyBorder="1" applyAlignment="1">
      <alignment horizontal="left" vertical="center" wrapText="1"/>
    </xf>
    <xf numFmtId="0" fontId="29" fillId="0" borderId="0" xfId="17" applyFont="1" applyAlignment="1">
      <alignment horizontal="left" vertical="center" wrapText="1"/>
    </xf>
    <xf numFmtId="0" fontId="29" fillId="0" borderId="5" xfId="17" applyFont="1" applyBorder="1" applyAlignment="1">
      <alignment horizontal="left" vertical="center" wrapText="1"/>
    </xf>
    <xf numFmtId="0" fontId="29" fillId="0" borderId="4" xfId="17" applyFont="1" applyBorder="1" applyAlignment="1">
      <alignment horizontal="left" vertical="center" wrapText="1"/>
    </xf>
    <xf numFmtId="0" fontId="29" fillId="0" borderId="6" xfId="17" applyFont="1" applyBorder="1" applyAlignment="1">
      <alignment horizontal="center" vertical="center"/>
    </xf>
    <xf numFmtId="0" fontId="29" fillId="0" borderId="0" xfId="17" applyFont="1" applyAlignment="1">
      <alignment horizontal="center" vertical="center"/>
    </xf>
    <xf numFmtId="0" fontId="29" fillId="0" borderId="4" xfId="17" applyFont="1" applyBorder="1" applyAlignment="1">
      <alignment horizontal="center" vertical="center"/>
    </xf>
    <xf numFmtId="2" fontId="29" fillId="0" borderId="0" xfId="17" applyNumberFormat="1" applyFont="1" applyAlignment="1">
      <alignment horizontal="center" vertical="center"/>
    </xf>
    <xf numFmtId="2" fontId="29" fillId="0" borderId="4" xfId="17" applyNumberFormat="1" applyFont="1" applyBorder="1" applyAlignment="1">
      <alignment horizontal="center" vertical="center"/>
    </xf>
    <xf numFmtId="2" fontId="29" fillId="0" borderId="6" xfId="17" applyNumberFormat="1" applyFont="1" applyBorder="1" applyAlignment="1">
      <alignment horizontal="center" vertical="center"/>
    </xf>
    <xf numFmtId="2" fontId="29" fillId="0" borderId="0" xfId="17" applyNumberFormat="1" applyFont="1" applyAlignment="1">
      <alignment horizontal="center" vertical="center" wrapText="1"/>
    </xf>
    <xf numFmtId="2" fontId="29" fillId="0" borderId="4" xfId="17" applyNumberFormat="1" applyFont="1" applyBorder="1" applyAlignment="1">
      <alignment horizontal="center" vertical="center" wrapText="1"/>
    </xf>
    <xf numFmtId="1" fontId="29" fillId="0" borderId="0" xfId="1" applyNumberFormat="1" applyFont="1" applyFill="1" applyBorder="1" applyAlignment="1">
      <alignment horizontal="center" vertical="center"/>
    </xf>
    <xf numFmtId="1" fontId="29" fillId="0" borderId="4" xfId="1" applyNumberFormat="1" applyFont="1" applyFill="1" applyBorder="1" applyAlignment="1">
      <alignment horizontal="center" vertical="center"/>
    </xf>
    <xf numFmtId="1" fontId="29" fillId="0" borderId="6" xfId="1" applyNumberFormat="1" applyFont="1" applyFill="1" applyBorder="1" applyAlignment="1">
      <alignment horizontal="center" vertical="center"/>
    </xf>
    <xf numFmtId="1" fontId="29" fillId="0" borderId="0" xfId="1" applyNumberFormat="1" applyFont="1" applyFill="1" applyBorder="1" applyAlignment="1">
      <alignment horizontal="center" vertical="center" wrapText="1"/>
    </xf>
    <xf numFmtId="0" fontId="29" fillId="0" borderId="7" xfId="17" applyFont="1" applyBorder="1" applyAlignment="1">
      <alignment horizontal="center" vertical="center" wrapText="1"/>
    </xf>
    <xf numFmtId="0" fontId="29" fillId="0" borderId="17" xfId="17" applyFont="1" applyBorder="1" applyAlignment="1">
      <alignment horizontal="center" vertical="center" wrapText="1"/>
    </xf>
    <xf numFmtId="0" fontId="29" fillId="0" borderId="16" xfId="17" applyFont="1" applyBorder="1" applyAlignment="1">
      <alignment horizontal="center" vertical="center" wrapText="1"/>
    </xf>
    <xf numFmtId="0" fontId="10" fillId="0" borderId="0" xfId="17" applyFont="1" applyAlignment="1">
      <alignment horizontal="right" vertical="center"/>
    </xf>
    <xf numFmtId="0" fontId="10" fillId="0" borderId="7" xfId="17" applyFont="1" applyBorder="1" applyAlignment="1">
      <alignment horizontal="center" vertical="center" wrapText="1"/>
    </xf>
    <xf numFmtId="0" fontId="10" fillId="0" borderId="17" xfId="17" applyFont="1" applyBorder="1" applyAlignment="1">
      <alignment horizontal="center" vertical="center" wrapText="1"/>
    </xf>
    <xf numFmtId="0" fontId="10" fillId="0" borderId="16" xfId="17" applyFont="1" applyBorder="1" applyAlignment="1">
      <alignment horizontal="center" vertical="center" wrapText="1"/>
    </xf>
    <xf numFmtId="0" fontId="10" fillId="0" borderId="8" xfId="17" applyFont="1" applyBorder="1" applyAlignment="1">
      <alignment horizontal="left" vertical="center"/>
    </xf>
    <xf numFmtId="0" fontId="10" fillId="0" borderId="6" xfId="17" applyFont="1" applyBorder="1" applyAlignment="1">
      <alignment horizontal="left" vertical="center"/>
    </xf>
    <xf numFmtId="0" fontId="10" fillId="0" borderId="2" xfId="17" applyFont="1" applyBorder="1" applyAlignment="1">
      <alignment horizontal="left" vertical="center" wrapText="1"/>
    </xf>
    <xf numFmtId="0" fontId="10" fillId="0" borderId="0" xfId="17" applyFont="1" applyAlignment="1">
      <alignment horizontal="left" vertical="center" wrapText="1"/>
    </xf>
    <xf numFmtId="0" fontId="10" fillId="0" borderId="5" xfId="17" applyFont="1" applyBorder="1" applyAlignment="1">
      <alignment horizontal="left" vertical="center" wrapText="1"/>
    </xf>
    <xf numFmtId="0" fontId="10" fillId="0" borderId="4" xfId="17" applyFont="1" applyBorder="1" applyAlignment="1">
      <alignment horizontal="left" vertical="center" wrapText="1"/>
    </xf>
    <xf numFmtId="0" fontId="10" fillId="0" borderId="0" xfId="17" applyFont="1" applyAlignment="1">
      <alignment horizontal="left" vertical="top"/>
    </xf>
    <xf numFmtId="0" fontId="10" fillId="0" borderId="0" xfId="17" applyFont="1" applyAlignment="1">
      <alignment horizontal="right" vertical="top"/>
    </xf>
    <xf numFmtId="0" fontId="10" fillId="0" borderId="4" xfId="17" applyFont="1" applyBorder="1" applyAlignment="1">
      <alignment horizontal="right" vertical="top"/>
    </xf>
    <xf numFmtId="0" fontId="9" fillId="0" borderId="4" xfId="17" applyBorder="1" applyAlignment="1">
      <alignment horizontal="center" vertical="center"/>
    </xf>
    <xf numFmtId="0" fontId="10" fillId="0" borderId="6" xfId="17" applyFont="1" applyBorder="1" applyAlignment="1">
      <alignment horizontal="right" vertical="top"/>
    </xf>
    <xf numFmtId="0" fontId="10" fillId="0" borderId="7" xfId="17" applyFont="1" applyBorder="1" applyAlignment="1">
      <alignment horizontal="right" vertical="top" wrapText="1"/>
    </xf>
    <xf numFmtId="0" fontId="10" fillId="0" borderId="17" xfId="17" applyFont="1" applyBorder="1" applyAlignment="1">
      <alignment horizontal="right" vertical="top" wrapText="1"/>
    </xf>
    <xf numFmtId="0" fontId="10" fillId="0" borderId="16" xfId="17" applyFont="1" applyBorder="1" applyAlignment="1">
      <alignment horizontal="right" vertical="top" wrapText="1"/>
    </xf>
    <xf numFmtId="0" fontId="29" fillId="0" borderId="0" xfId="17" applyFont="1" applyAlignment="1">
      <alignment vertical="center"/>
    </xf>
    <xf numFmtId="0" fontId="29" fillId="0" borderId="2" xfId="17" applyFont="1" applyBorder="1" applyAlignment="1">
      <alignment vertical="center" wrapText="1"/>
    </xf>
    <xf numFmtId="0" fontId="29" fillId="0" borderId="0" xfId="17" applyFont="1" applyAlignment="1">
      <alignment vertical="center" wrapText="1"/>
    </xf>
    <xf numFmtId="0" fontId="29" fillId="0" borderId="5" xfId="17" applyFont="1" applyBorder="1" applyAlignment="1">
      <alignment vertical="center" wrapText="1"/>
    </xf>
    <xf numFmtId="0" fontId="29" fillId="0" borderId="4" xfId="17" applyFont="1" applyBorder="1" applyAlignment="1">
      <alignment vertical="center" wrapText="1"/>
    </xf>
    <xf numFmtId="0" fontId="29" fillId="0" borderId="6" xfId="17" applyFont="1" applyBorder="1" applyAlignment="1">
      <alignment vertical="center"/>
    </xf>
    <xf numFmtId="0" fontId="29" fillId="0" borderId="4" xfId="17" applyFont="1" applyBorder="1" applyAlignment="1">
      <alignment vertical="center"/>
    </xf>
    <xf numFmtId="0" fontId="29" fillId="0" borderId="8" xfId="17" applyFont="1" applyBorder="1" applyAlignment="1">
      <alignment vertical="center"/>
    </xf>
    <xf numFmtId="0" fontId="10" fillId="0" borderId="6" xfId="17" applyFont="1" applyBorder="1" applyAlignment="1">
      <alignment horizontal="center" vertical="top"/>
    </xf>
    <xf numFmtId="0" fontId="10" fillId="0" borderId="0" xfId="17" applyFont="1" applyAlignment="1">
      <alignment horizontal="center" vertical="top"/>
    </xf>
    <xf numFmtId="0" fontId="10" fillId="0" borderId="4" xfId="17" applyFont="1" applyBorder="1" applyAlignment="1">
      <alignment horizontal="center" vertical="top"/>
    </xf>
    <xf numFmtId="0" fontId="29" fillId="0" borderId="6" xfId="17" applyFont="1" applyBorder="1" applyAlignment="1">
      <alignment horizontal="center" vertical="center" wrapText="1"/>
    </xf>
    <xf numFmtId="0" fontId="29" fillId="0" borderId="0" xfId="17" applyFont="1" applyAlignment="1">
      <alignment horizontal="center" vertical="center" wrapText="1"/>
    </xf>
    <xf numFmtId="0" fontId="29" fillId="0" borderId="4" xfId="17" applyFont="1" applyBorder="1" applyAlignment="1">
      <alignment horizontal="center" vertical="center" wrapText="1"/>
    </xf>
    <xf numFmtId="0" fontId="29" fillId="0" borderId="8" xfId="17" applyFont="1" applyBorder="1" applyAlignment="1">
      <alignment horizontal="left" vertical="center" wrapText="1"/>
    </xf>
    <xf numFmtId="0" fontId="29" fillId="0" borderId="6" xfId="17" applyFont="1" applyBorder="1" applyAlignment="1">
      <alignment horizontal="left" vertical="center" wrapText="1"/>
    </xf>
    <xf numFmtId="0" fontId="29" fillId="0" borderId="0" xfId="17" applyFont="1" applyAlignment="1">
      <alignment horizontal="right" vertical="center" wrapText="1"/>
    </xf>
    <xf numFmtId="0" fontId="10" fillId="0" borderId="6" xfId="17" applyFont="1" applyBorder="1" applyAlignment="1">
      <alignment horizontal="center" vertical="top" wrapText="1"/>
    </xf>
    <xf numFmtId="0" fontId="10" fillId="0" borderId="0" xfId="17" applyFont="1" applyAlignment="1">
      <alignment horizontal="center" vertical="top" wrapText="1"/>
    </xf>
    <xf numFmtId="0" fontId="10" fillId="0" borderId="4" xfId="17" applyFont="1" applyBorder="1" applyAlignment="1">
      <alignment horizontal="center" vertical="top" wrapText="1"/>
    </xf>
    <xf numFmtId="0" fontId="35" fillId="0" borderId="0" xfId="17" applyFont="1" applyAlignment="1">
      <alignment horizontal="right" vertical="center"/>
    </xf>
    <xf numFmtId="0" fontId="35" fillId="0" borderId="7" xfId="17" applyFont="1" applyBorder="1" applyAlignment="1">
      <alignment horizontal="center" vertical="center" wrapText="1"/>
    </xf>
    <xf numFmtId="0" fontId="35" fillId="0" borderId="17" xfId="17" applyFont="1" applyBorder="1" applyAlignment="1">
      <alignment horizontal="center" vertical="center" wrapText="1"/>
    </xf>
    <xf numFmtId="0" fontId="35" fillId="0" borderId="16" xfId="17" applyFont="1" applyBorder="1" applyAlignment="1">
      <alignment horizontal="center" vertical="center" wrapText="1"/>
    </xf>
    <xf numFmtId="0" fontId="35" fillId="0" borderId="8" xfId="17" applyFont="1" applyBorder="1" applyAlignment="1">
      <alignment horizontal="left" vertical="center"/>
    </xf>
    <xf numFmtId="0" fontId="35" fillId="0" borderId="6" xfId="17" applyFont="1" applyBorder="1" applyAlignment="1">
      <alignment horizontal="left" vertical="center"/>
    </xf>
    <xf numFmtId="0" fontId="35" fillId="0" borderId="2" xfId="17" applyFont="1" applyBorder="1" applyAlignment="1">
      <alignment horizontal="left" vertical="center" wrapText="1"/>
    </xf>
    <xf numFmtId="0" fontId="35" fillId="0" borderId="0" xfId="17" applyFont="1" applyAlignment="1">
      <alignment horizontal="left" vertical="center" wrapText="1"/>
    </xf>
    <xf numFmtId="0" fontId="35" fillId="0" borderId="5" xfId="17" applyFont="1" applyBorder="1" applyAlignment="1">
      <alignment horizontal="left" vertical="center" wrapText="1"/>
    </xf>
    <xf numFmtId="0" fontId="35" fillId="0" borderId="4" xfId="17" applyFont="1" applyBorder="1" applyAlignment="1">
      <alignment horizontal="left" vertical="center" wrapText="1"/>
    </xf>
    <xf numFmtId="0" fontId="29" fillId="0" borderId="2" xfId="17" applyFont="1" applyBorder="1" applyAlignment="1">
      <alignment horizontal="left" vertical="center"/>
    </xf>
    <xf numFmtId="0" fontId="29" fillId="0" borderId="5" xfId="17" applyFont="1" applyBorder="1" applyAlignment="1">
      <alignment horizontal="left" vertical="center"/>
    </xf>
    <xf numFmtId="0" fontId="29" fillId="0" borderId="4" xfId="17" applyFont="1" applyBorder="1" applyAlignment="1">
      <alignment horizontal="left" vertical="center"/>
    </xf>
    <xf numFmtId="0" fontId="29" fillId="0" borderId="7" xfId="17" applyFont="1" applyBorder="1" applyAlignment="1">
      <alignment horizontal="center" vertical="center"/>
    </xf>
    <xf numFmtId="0" fontId="29" fillId="0" borderId="17" xfId="17" applyFont="1" applyBorder="1" applyAlignment="1">
      <alignment horizontal="center" vertical="center"/>
    </xf>
    <xf numFmtId="0" fontId="29" fillId="0" borderId="16" xfId="17" applyFont="1" applyBorder="1" applyAlignment="1">
      <alignment horizontal="center" vertical="center"/>
    </xf>
    <xf numFmtId="0" fontId="10" fillId="0" borderId="0" xfId="17" applyFont="1" applyAlignment="1">
      <alignment horizontal="center" vertical="center"/>
    </xf>
    <xf numFmtId="0" fontId="10" fillId="0" borderId="0" xfId="17" applyFont="1" applyAlignment="1">
      <alignment horizontal="center" vertical="center" wrapText="1"/>
    </xf>
    <xf numFmtId="0" fontId="10" fillId="0" borderId="8" xfId="17" applyFont="1" applyBorder="1" applyAlignment="1">
      <alignment horizontal="left" vertical="center" wrapText="1"/>
    </xf>
    <xf numFmtId="0" fontId="10" fillId="0" borderId="6" xfId="17" applyFont="1" applyBorder="1" applyAlignment="1">
      <alignment horizontal="left" vertical="center" wrapText="1"/>
    </xf>
    <xf numFmtId="0" fontId="9" fillId="0" borderId="2" xfId="17" applyBorder="1" applyAlignment="1">
      <alignment horizontal="left" vertical="center" wrapText="1"/>
    </xf>
    <xf numFmtId="0" fontId="9" fillId="0" borderId="0" xfId="17" applyAlignment="1">
      <alignment horizontal="left" vertical="center" wrapText="1"/>
    </xf>
    <xf numFmtId="0" fontId="9" fillId="0" borderId="17" xfId="17" applyBorder="1" applyAlignment="1">
      <alignment horizontal="left" vertical="center" wrapText="1"/>
    </xf>
    <xf numFmtId="171" fontId="10" fillId="0" borderId="0" xfId="17" applyNumberFormat="1" applyFont="1" applyAlignment="1">
      <alignment horizontal="right" vertical="center" wrapText="1"/>
    </xf>
    <xf numFmtId="171" fontId="10" fillId="0" borderId="17" xfId="17" applyNumberFormat="1" applyFont="1" applyBorder="1" applyAlignment="1">
      <alignment horizontal="right" vertical="center" wrapText="1"/>
    </xf>
    <xf numFmtId="171" fontId="10" fillId="0" borderId="2" xfId="17" applyNumberFormat="1" applyFont="1" applyBorder="1" applyAlignment="1">
      <alignment horizontal="right" vertical="center" wrapText="1"/>
    </xf>
    <xf numFmtId="49" fontId="10" fillId="0" borderId="12" xfId="17" applyNumberFormat="1" applyFont="1" applyBorder="1" applyAlignment="1">
      <alignment horizontal="center" vertical="center"/>
    </xf>
    <xf numFmtId="49" fontId="10" fillId="0" borderId="13" xfId="17" applyNumberFormat="1" applyFont="1" applyBorder="1" applyAlignment="1">
      <alignment horizontal="center" vertical="center"/>
    </xf>
    <xf numFmtId="49" fontId="10" fillId="0" borderId="18" xfId="17" applyNumberFormat="1" applyFont="1" applyBorder="1" applyAlignment="1">
      <alignment horizontal="center" vertical="center"/>
    </xf>
    <xf numFmtId="0" fontId="10" fillId="0" borderId="13" xfId="17" applyFont="1" applyBorder="1" applyAlignment="1">
      <alignment horizontal="center" vertical="center" wrapText="1"/>
    </xf>
    <xf numFmtId="0" fontId="10" fillId="0" borderId="18" xfId="17" applyFont="1" applyBorder="1" applyAlignment="1">
      <alignment horizontal="center" vertical="center" wrapText="1"/>
    </xf>
    <xf numFmtId="171" fontId="10" fillId="0" borderId="6" xfId="17" applyNumberFormat="1" applyFont="1" applyBorder="1" applyAlignment="1">
      <alignment horizontal="right" vertical="center" wrapText="1"/>
    </xf>
    <xf numFmtId="171" fontId="10" fillId="0" borderId="7" xfId="17" applyNumberFormat="1" applyFont="1" applyBorder="1" applyAlignment="1">
      <alignment horizontal="right" vertical="center" wrapText="1"/>
    </xf>
    <xf numFmtId="0" fontId="10" fillId="0" borderId="17" xfId="17" applyFont="1" applyBorder="1" applyAlignment="1">
      <alignment horizontal="center" vertical="top"/>
    </xf>
    <xf numFmtId="0" fontId="10" fillId="0" borderId="16" xfId="17" applyFont="1" applyBorder="1" applyAlignment="1">
      <alignment horizontal="center" vertical="top"/>
    </xf>
    <xf numFmtId="0" fontId="10" fillId="0" borderId="12" xfId="17" applyFont="1" applyBorder="1" applyAlignment="1">
      <alignment horizontal="center" vertical="center" wrapText="1"/>
    </xf>
    <xf numFmtId="0" fontId="9" fillId="0" borderId="8" xfId="17" applyBorder="1" applyAlignment="1">
      <alignment horizontal="left" vertical="center" wrapText="1"/>
    </xf>
    <xf numFmtId="0" fontId="9" fillId="0" borderId="6" xfId="17" applyBorder="1" applyAlignment="1">
      <alignment horizontal="left" vertical="center" wrapText="1"/>
    </xf>
    <xf numFmtId="0" fontId="9" fillId="0" borderId="7" xfId="17" applyBorder="1" applyAlignment="1">
      <alignment horizontal="left" vertical="center" wrapText="1"/>
    </xf>
    <xf numFmtId="167" fontId="10" fillId="0" borderId="12" xfId="1" applyNumberFormat="1" applyFont="1" applyFill="1" applyBorder="1" applyAlignment="1">
      <alignment horizontal="right" vertical="center" wrapText="1"/>
    </xf>
    <xf numFmtId="167" fontId="10" fillId="0" borderId="18" xfId="1" applyNumberFormat="1" applyFont="1" applyFill="1" applyBorder="1" applyAlignment="1">
      <alignment horizontal="right" vertical="center" wrapText="1"/>
    </xf>
    <xf numFmtId="171" fontId="10" fillId="0" borderId="0" xfId="17" applyNumberFormat="1" applyFont="1" applyAlignment="1">
      <alignment vertical="center" wrapText="1"/>
    </xf>
    <xf numFmtId="171" fontId="10" fillId="0" borderId="17" xfId="17" applyNumberFormat="1" applyFont="1" applyBorder="1" applyAlignment="1">
      <alignment vertical="center" wrapText="1"/>
    </xf>
    <xf numFmtId="0" fontId="10" fillId="0" borderId="12" xfId="17" applyFont="1" applyBorder="1" applyAlignment="1">
      <alignment horizontal="left" vertical="center"/>
    </xf>
    <xf numFmtId="0" fontId="10" fillId="0" borderId="13" xfId="17" applyFont="1" applyBorder="1" applyAlignment="1">
      <alignment horizontal="left" vertical="center"/>
    </xf>
    <xf numFmtId="0" fontId="10" fillId="0" borderId="18" xfId="17" applyFont="1" applyBorder="1" applyAlignment="1">
      <alignment horizontal="left" vertical="center"/>
    </xf>
    <xf numFmtId="0" fontId="9" fillId="0" borderId="5" xfId="17" applyBorder="1" applyAlignment="1">
      <alignment horizontal="left" vertical="center" wrapText="1"/>
    </xf>
    <xf numFmtId="0" fontId="9" fillId="0" borderId="4" xfId="17" applyBorder="1" applyAlignment="1">
      <alignment horizontal="left" vertical="center" wrapText="1"/>
    </xf>
    <xf numFmtId="0" fontId="9" fillId="0" borderId="16" xfId="17" applyBorder="1" applyAlignment="1">
      <alignment horizontal="left" vertical="center" wrapText="1"/>
    </xf>
    <xf numFmtId="0" fontId="10" fillId="0" borderId="4" xfId="17" applyFont="1" applyBorder="1" applyAlignment="1">
      <alignment horizontal="center" vertical="center" wrapText="1"/>
    </xf>
    <xf numFmtId="44" fontId="10" fillId="0" borderId="8" xfId="1" applyNumberFormat="1" applyFont="1" applyFill="1" applyBorder="1" applyAlignment="1">
      <alignment horizontal="center" vertical="center" wrapText="1"/>
    </xf>
    <xf numFmtId="44" fontId="10" fillId="0" borderId="7" xfId="1" applyNumberFormat="1" applyFont="1" applyFill="1" applyBorder="1" applyAlignment="1">
      <alignment horizontal="center" vertical="center" wrapText="1"/>
    </xf>
    <xf numFmtId="44" fontId="10" fillId="0" borderId="6" xfId="1" applyNumberFormat="1" applyFont="1" applyFill="1" applyBorder="1" applyAlignment="1">
      <alignment horizontal="center" vertical="center" wrapText="1"/>
    </xf>
    <xf numFmtId="0" fontId="25" fillId="0" borderId="0" xfId="17" applyFont="1" applyAlignment="1">
      <alignment horizontal="center" vertical="center" wrapText="1"/>
    </xf>
    <xf numFmtId="0" fontId="23" fillId="0" borderId="0" xfId="17" applyFont="1" applyAlignment="1">
      <alignment horizontal="left" vertical="center" wrapText="1"/>
    </xf>
    <xf numFmtId="167" fontId="9" fillId="0" borderId="12" xfId="1" applyNumberFormat="1" applyFont="1" applyFill="1" applyBorder="1" applyAlignment="1">
      <alignment horizontal="right" vertical="center" wrapText="1"/>
    </xf>
    <xf numFmtId="167" fontId="9" fillId="0" borderId="18" xfId="1" applyNumberFormat="1" applyFont="1" applyFill="1" applyBorder="1" applyAlignment="1">
      <alignment horizontal="right" vertical="center" wrapText="1"/>
    </xf>
    <xf numFmtId="0" fontId="9" fillId="0" borderId="12" xfId="17" applyBorder="1" applyAlignment="1">
      <alignment horizontal="left" vertical="center"/>
    </xf>
    <xf numFmtId="0" fontId="9" fillId="0" borderId="13" xfId="17" applyBorder="1" applyAlignment="1">
      <alignment horizontal="left" vertical="center"/>
    </xf>
    <xf numFmtId="44" fontId="10" fillId="0" borderId="0" xfId="17" applyNumberFormat="1" applyFont="1" applyAlignment="1">
      <alignment horizontal="center" vertical="center" wrapText="1"/>
    </xf>
    <xf numFmtId="44" fontId="10" fillId="0" borderId="17" xfId="17" applyNumberFormat="1" applyFont="1" applyBorder="1" applyAlignment="1">
      <alignment horizontal="center" vertical="center" wrapText="1"/>
    </xf>
    <xf numFmtId="0" fontId="24" fillId="0" borderId="0" xfId="17" applyFont="1" applyAlignment="1">
      <alignment horizontal="center" vertical="center"/>
    </xf>
    <xf numFmtId="44" fontId="10" fillId="0" borderId="6" xfId="17" applyNumberFormat="1" applyFont="1" applyBorder="1" applyAlignment="1">
      <alignment horizontal="center" vertical="center" wrapText="1"/>
    </xf>
    <xf numFmtId="44" fontId="10" fillId="0" borderId="7" xfId="17" applyNumberFormat="1" applyFont="1" applyBorder="1" applyAlignment="1">
      <alignment horizontal="center" vertical="center" wrapText="1"/>
    </xf>
    <xf numFmtId="49" fontId="0" fillId="0" borderId="22" xfId="0" applyNumberFormat="1" applyBorder="1" applyAlignment="1">
      <alignment vertical="center"/>
    </xf>
    <xf numFmtId="49" fontId="0" fillId="0" borderId="18" xfId="0" applyNumberFormat="1" applyBorder="1" applyAlignment="1">
      <alignment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8" xfId="0" applyFont="1" applyBorder="1" applyAlignment="1">
      <alignment vertical="center" wrapText="1"/>
    </xf>
    <xf numFmtId="171" fontId="9" fillId="0" borderId="12" xfId="17" applyNumberFormat="1" applyBorder="1" applyAlignment="1">
      <alignment horizontal="right" vertical="center" wrapText="1"/>
    </xf>
    <xf numFmtId="171" fontId="9" fillId="0" borderId="18" xfId="17" applyNumberFormat="1" applyBorder="1" applyAlignment="1">
      <alignment horizontal="right" vertical="center" wrapText="1"/>
    </xf>
    <xf numFmtId="49" fontId="9" fillId="0" borderId="22" xfId="0" applyNumberFormat="1" applyFont="1" applyBorder="1" applyAlignment="1">
      <alignment vertical="center"/>
    </xf>
    <xf numFmtId="0" fontId="0" fillId="0" borderId="18" xfId="0"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8" xfId="0" applyFont="1" applyBorder="1" applyAlignment="1">
      <alignment vertical="center"/>
    </xf>
    <xf numFmtId="171" fontId="0" fillId="0" borderId="12" xfId="0" applyNumberFormat="1" applyBorder="1" applyAlignment="1">
      <alignment vertical="center"/>
    </xf>
    <xf numFmtId="171" fontId="0" fillId="0" borderId="18" xfId="0" applyNumberFormat="1" applyBorder="1" applyAlignment="1">
      <alignment vertical="center"/>
    </xf>
    <xf numFmtId="171" fontId="0" fillId="0" borderId="11" xfId="0" applyNumberFormat="1" applyBorder="1" applyAlignment="1">
      <alignment vertical="center"/>
    </xf>
    <xf numFmtId="49" fontId="0" fillId="0" borderId="24" xfId="0" applyNumberFormat="1" applyBorder="1" applyAlignment="1">
      <alignment vertical="center"/>
    </xf>
    <xf numFmtId="0" fontId="0" fillId="0" borderId="11" xfId="0" applyBorder="1" applyAlignment="1">
      <alignment vertical="center"/>
    </xf>
    <xf numFmtId="0" fontId="9" fillId="0" borderId="11" xfId="0" applyFont="1" applyBorder="1" applyAlignment="1">
      <alignment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4" xfId="0" applyFont="1" applyBorder="1" applyAlignment="1">
      <alignment vertical="center"/>
    </xf>
    <xf numFmtId="0" fontId="10" fillId="0" borderId="0" xfId="0" applyFont="1" applyAlignment="1">
      <alignment horizontal="center"/>
    </xf>
    <xf numFmtId="0" fontId="10" fillId="0" borderId="0" xfId="0" applyFont="1" applyAlignment="1">
      <alignment horizontal="center" wrapText="1"/>
    </xf>
    <xf numFmtId="0" fontId="10" fillId="0" borderId="19" xfId="0" applyFont="1" applyBorder="1"/>
    <xf numFmtId="0" fontId="10" fillId="0" borderId="20" xfId="0" applyFont="1" applyBorder="1"/>
    <xf numFmtId="0" fontId="9" fillId="0" borderId="22" xfId="0" applyFont="1" applyBorder="1" applyAlignment="1">
      <alignment horizontal="left"/>
    </xf>
    <xf numFmtId="0" fontId="9" fillId="0" borderId="18" xfId="0" applyFont="1" applyBorder="1" applyAlignment="1">
      <alignment horizontal="left"/>
    </xf>
    <xf numFmtId="0" fontId="9" fillId="0" borderId="12" xfId="0" applyFont="1" applyBorder="1" applyAlignment="1">
      <alignment horizontal="left" wrapText="1"/>
    </xf>
    <xf numFmtId="0" fontId="9" fillId="0" borderId="13" xfId="0" applyFont="1" applyBorder="1" applyAlignment="1">
      <alignment horizontal="left" wrapText="1"/>
    </xf>
    <xf numFmtId="0" fontId="9" fillId="0" borderId="18" xfId="0" applyFont="1" applyBorder="1" applyAlignment="1">
      <alignment horizontal="left" wrapText="1"/>
    </xf>
    <xf numFmtId="171" fontId="9" fillId="0" borderId="12" xfId="0" applyNumberFormat="1" applyFont="1" applyBorder="1" applyAlignment="1">
      <alignment vertical="center"/>
    </xf>
    <xf numFmtId="171" fontId="9" fillId="0" borderId="18" xfId="0" applyNumberFormat="1" applyFont="1" applyBorder="1" applyAlignment="1">
      <alignment vertical="center"/>
    </xf>
    <xf numFmtId="171" fontId="0" fillId="0" borderId="12" xfId="0" applyNumberFormat="1" applyBorder="1"/>
    <xf numFmtId="171" fontId="0" fillId="0" borderId="18" xfId="0" applyNumberFormat="1" applyBorder="1"/>
    <xf numFmtId="0" fontId="0" fillId="0" borderId="22" xfId="0" applyBorder="1"/>
    <xf numFmtId="0" fontId="0" fillId="0" borderId="18" xfId="0" applyBorder="1"/>
    <xf numFmtId="0" fontId="9" fillId="0" borderId="12" xfId="0" applyFont="1" applyBorder="1"/>
    <xf numFmtId="0" fontId="9" fillId="0" borderId="13" xfId="0" applyFont="1" applyBorder="1"/>
    <xf numFmtId="0" fontId="9" fillId="0" borderId="18" xfId="0" applyFont="1" applyBorder="1"/>
    <xf numFmtId="0" fontId="10" fillId="5" borderId="22"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18" xfId="0" applyFont="1" applyFill="1" applyBorder="1" applyAlignment="1">
      <alignment horizontal="left" vertical="center" wrapText="1"/>
    </xf>
    <xf numFmtId="171" fontId="10" fillId="5" borderId="12" xfId="0" applyNumberFormat="1" applyFont="1" applyFill="1" applyBorder="1" applyAlignment="1">
      <alignment horizontal="right"/>
    </xf>
    <xf numFmtId="171" fontId="10" fillId="5" borderId="18" xfId="0" applyNumberFormat="1" applyFont="1" applyFill="1" applyBorder="1" applyAlignment="1">
      <alignment horizontal="right"/>
    </xf>
    <xf numFmtId="0" fontId="10" fillId="5" borderId="27" xfId="0" applyFont="1" applyFill="1" applyBorder="1" applyAlignment="1">
      <alignment horizontal="left"/>
    </xf>
    <xf numFmtId="0" fontId="10" fillId="5" borderId="28" xfId="0" applyFont="1" applyFill="1" applyBorder="1" applyAlignment="1">
      <alignment horizontal="left"/>
    </xf>
    <xf numFmtId="0" fontId="10" fillId="5" borderId="29" xfId="0" applyFont="1" applyFill="1" applyBorder="1" applyAlignment="1">
      <alignment horizontal="left"/>
    </xf>
    <xf numFmtId="10" fontId="10" fillId="5" borderId="30" xfId="0" applyNumberFormat="1" applyFont="1" applyFill="1" applyBorder="1" applyAlignment="1">
      <alignment horizontal="right"/>
    </xf>
    <xf numFmtId="0" fontId="0" fillId="0" borderId="24" xfId="0" applyBorder="1"/>
    <xf numFmtId="0" fontId="0" fillId="0" borderId="11" xfId="0" applyBorder="1"/>
    <xf numFmtId="0" fontId="9" fillId="0" borderId="11" xfId="0" applyFont="1" applyBorder="1"/>
    <xf numFmtId="171" fontId="0" fillId="0" borderId="11" xfId="0" applyNumberFormat="1" applyBorder="1"/>
    <xf numFmtId="0" fontId="9" fillId="0" borderId="22" xfId="0" applyFont="1" applyBorder="1" applyAlignment="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cellXfs>
  <cellStyles count="64">
    <cellStyle name="A_Amount" xfId="11" xr:uid="{00000000-0005-0000-0000-000000000000}"/>
    <cellStyle name="Comma" xfId="1" builtinId="3"/>
    <cellStyle name="Comma 13" xfId="21" xr:uid="{00000000-0005-0000-0000-000002000000}"/>
    <cellStyle name="Comma 13 2" xfId="32" xr:uid="{2CEFBAD2-CD5B-4CAF-97DB-437C85CA72EC}"/>
    <cellStyle name="Comma 13 2 2" xfId="55" xr:uid="{A21BB970-02D9-464F-AD81-73F72A247374}"/>
    <cellStyle name="Comma 13 3" xfId="39" xr:uid="{1BABBFC3-EA55-4030-95F3-274B08FAEC06}"/>
    <cellStyle name="Comma 13 3 2" xfId="62" xr:uid="{90900F47-F3FB-4BDE-A560-B2B6D712741D}"/>
    <cellStyle name="Comma 13 4" xfId="46" xr:uid="{DA95EB8B-3BFF-486B-9202-CB499004F970}"/>
    <cellStyle name="Comma 2" xfId="14" xr:uid="{00000000-0005-0000-0000-000003000000}"/>
    <cellStyle name="Comma 2 2" xfId="16" xr:uid="{00000000-0005-0000-0000-000004000000}"/>
    <cellStyle name="Comma 2 2 2" xfId="18" xr:uid="{00000000-0005-0000-0000-000005000000}"/>
    <cellStyle name="Comma 2 2 3" xfId="29" xr:uid="{A3324E09-6E87-46F8-AC2C-853BFDBD8E69}"/>
    <cellStyle name="Comma 2 2 3 2" xfId="52" xr:uid="{C7FCACB7-F2AC-44E9-BFEA-AD8F50446287}"/>
    <cellStyle name="Comma 2 3" xfId="28" xr:uid="{7346CC6B-3361-4CBA-83D0-EDD0BB8ABC84}"/>
    <cellStyle name="Comma 2 3 2" xfId="51" xr:uid="{3090DE4B-7683-4148-A994-E1C2E988856B}"/>
    <cellStyle name="Comma 2 4" xfId="36" xr:uid="{F2F49512-7A59-476E-8970-E8C0F5BE0B2E}"/>
    <cellStyle name="Comma 2 4 2" xfId="59" xr:uid="{DED16599-CF38-444F-A916-D13353AA1E4A}"/>
    <cellStyle name="Comma 2 5" xfId="43" xr:uid="{D3DADE0B-9A14-4F92-B1FE-02EEE0BAD024}"/>
    <cellStyle name="Comma 3" xfId="15" xr:uid="{00000000-0005-0000-0000-000006000000}"/>
    <cellStyle name="Comma 3 2" xfId="19" xr:uid="{00000000-0005-0000-0000-000007000000}"/>
    <cellStyle name="Comma 3 2 2" xfId="30" xr:uid="{530F46F9-9B60-4EC4-ADC0-FDD5887E9F32}"/>
    <cellStyle name="Comma 3 2 2 2" xfId="53" xr:uid="{99AAD73A-3A08-42E3-8FDC-6EA2319C2D68}"/>
    <cellStyle name="Comma 3 2 3" xfId="37" xr:uid="{BFCE6152-DFC6-437E-B46C-C5A4AA38B85C}"/>
    <cellStyle name="Comma 3 2 3 2" xfId="60" xr:uid="{44055D53-2642-49B7-A034-7342CCC5C590}"/>
    <cellStyle name="Comma 3 2 4" xfId="44" xr:uid="{0CBD3C71-25E6-4E6A-AAC1-CD9A88A1C1CD}"/>
    <cellStyle name="Comma 4" xfId="25" xr:uid="{6CECB170-DB18-4EB4-B688-0BF00267EEC4}"/>
    <cellStyle name="Comma 4 2" xfId="48" xr:uid="{5667268E-60FC-46C9-990B-306244EB90DB}"/>
    <cellStyle name="Comma0" xfId="2" xr:uid="{00000000-0005-0000-0000-000008000000}"/>
    <cellStyle name="Currency" xfId="3" builtinId="4"/>
    <cellStyle name="Currency 2" xfId="4" xr:uid="{00000000-0005-0000-0000-00000A000000}"/>
    <cellStyle name="Currency 2 2" xfId="23" xr:uid="{61B89A52-1E64-4C06-97C7-490C83149D68}"/>
    <cellStyle name="Normal" xfId="0" builtinId="0"/>
    <cellStyle name="Normal 10" xfId="10" xr:uid="{00000000-0005-0000-0000-00000C000000}"/>
    <cellStyle name="Normal 13" xfId="17" xr:uid="{00000000-0005-0000-0000-00000D000000}"/>
    <cellStyle name="Normal 18" xfId="20" xr:uid="{00000000-0005-0000-0000-00000E000000}"/>
    <cellStyle name="Normal 18 2" xfId="31" xr:uid="{DB789589-7301-4525-87AE-113381583188}"/>
    <cellStyle name="Normal 18 2 2" xfId="54" xr:uid="{0B7AA2DE-1E3A-4936-A440-EC4C5CDDE045}"/>
    <cellStyle name="Normal 18 3" xfId="38" xr:uid="{D8A2F1C3-3F2D-49E5-B1C0-B030D3B9EC04}"/>
    <cellStyle name="Normal 18 3 2" xfId="61" xr:uid="{E534271B-D978-4ECC-8BF2-872E6BBB4D78}"/>
    <cellStyle name="Normal 18 4" xfId="45" xr:uid="{021D43AD-8076-4AC6-9FB9-AB2093CBAFCE}"/>
    <cellStyle name="Normal 2" xfId="5" xr:uid="{00000000-0005-0000-0000-00000F000000}"/>
    <cellStyle name="Normal 2 2" xfId="12" xr:uid="{00000000-0005-0000-0000-000010000000}"/>
    <cellStyle name="Normal 2 3" xfId="13" xr:uid="{00000000-0005-0000-0000-000011000000}"/>
    <cellStyle name="Normal 2 3 2" xfId="27" xr:uid="{EDDD0EE8-15C7-499D-9280-4A9238C2E55F}"/>
    <cellStyle name="Normal 2 3 2 2" xfId="50" xr:uid="{8D960115-F976-4222-B1A4-CB595C5CDB1D}"/>
    <cellStyle name="Normal 2 3 3" xfId="35" xr:uid="{89812894-5367-40BB-982A-D71960C49477}"/>
    <cellStyle name="Normal 2 3 3 2" xfId="58" xr:uid="{8ED7CBAC-2148-4FDE-AA55-24FA09DABA72}"/>
    <cellStyle name="Normal 2 3 4" xfId="42" xr:uid="{FF77F989-2AFC-4F9B-B6C9-008D942443F0}"/>
    <cellStyle name="Normal 4" xfId="8" xr:uid="{00000000-0005-0000-0000-000012000000}"/>
    <cellStyle name="Normal 4 2" xfId="24" xr:uid="{4174541D-E1E9-47B9-8EB3-B92607C33DE2}"/>
    <cellStyle name="Normal 4 2 2" xfId="33" xr:uid="{25D8457F-AB96-4C6E-BAD6-2B6FA35137BA}"/>
    <cellStyle name="Normal 4 2 2 2" xfId="56" xr:uid="{62B00576-9BC2-4B07-BC97-67D2B9E529DC}"/>
    <cellStyle name="Normal 4 2 3" xfId="40" xr:uid="{CFE0D91C-2B61-4824-B0FC-BFC135441668}"/>
    <cellStyle name="Normal 4 2 3 2" xfId="63" xr:uid="{F38EC3D8-F435-4E96-BEAC-3558D4613622}"/>
    <cellStyle name="Normal 4 2 4" xfId="47" xr:uid="{8D1D0B31-B03D-4DC9-B1C7-A9E854199704}"/>
    <cellStyle name="Normal 4 3" xfId="26" xr:uid="{346875A0-6D2E-43FB-8979-12F6738ADD84}"/>
    <cellStyle name="Normal 4 3 2" xfId="49" xr:uid="{AFFC0E18-D4A1-4AA6-9F0B-78353B950CA7}"/>
    <cellStyle name="Normal 4 4" xfId="34" xr:uid="{43FE13C3-EBD2-4FE0-8B9A-2F6CA2D300C9}"/>
    <cellStyle name="Normal 4 4 2" xfId="57" xr:uid="{C9192258-C22B-409D-BAC7-E9F3ED81E0AC}"/>
    <cellStyle name="Normal 4 5" xfId="41" xr:uid="{D7808B2D-10CB-48FC-869D-C7670EEA5BF1}"/>
    <cellStyle name="Normal 5" xfId="22" xr:uid="{00000000-0005-0000-0000-000013000000}"/>
    <cellStyle name="OPSKRIF" xfId="6" xr:uid="{00000000-0005-0000-0000-000015000000}"/>
    <cellStyle name="or" xfId="9" xr:uid="{00000000-0005-0000-0000-000016000000}"/>
    <cellStyle name="Percent" xfId="7"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5.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336849</xdr:colOff>
      <xdr:row>14</xdr:row>
      <xdr:rowOff>147244</xdr:rowOff>
    </xdr:from>
    <xdr:to>
      <xdr:col>18</xdr:col>
      <xdr:colOff>142106</xdr:colOff>
      <xdr:row>25</xdr:row>
      <xdr:rowOff>103499</xdr:rowOff>
    </xdr:to>
    <xdr:pic>
      <xdr:nvPicPr>
        <xdr:cNvPr id="2" name="Picture 1">
          <a:extLst>
            <a:ext uri="{FF2B5EF4-FFF2-40B4-BE49-F238E27FC236}">
              <a16:creationId xmlns:a16="http://schemas.microsoft.com/office/drawing/2014/main" id="{DDA2F835-C4EA-4E52-9F43-4133D8F7118F}"/>
            </a:ext>
          </a:extLst>
        </xdr:cNvPr>
        <xdr:cNvPicPr>
          <a:picLocks noChangeAspect="1"/>
        </xdr:cNvPicPr>
      </xdr:nvPicPr>
      <xdr:blipFill>
        <a:blip xmlns:r="http://schemas.openxmlformats.org/officeDocument/2006/relationships" r:embed="rId1"/>
        <a:stretch>
          <a:fillRect/>
        </a:stretch>
      </xdr:blipFill>
      <xdr:spPr>
        <a:xfrm>
          <a:off x="7410002" y="3320750"/>
          <a:ext cx="4135210" cy="37035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POORA/AppData/Local/Microsoft/Windows/INetCache/Content.Outlook/JBWI7LRL/BOQ%20Frame%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ACOS/Desktop/ILIFA/DOT%20Projects/Rehab%20Projects/P7-4/BOQ%20P7-4%20Rehab%20-Asphalt%2040mm%20Overlay%20sections%20Rev%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vesh.Ramjee/Dropbox/SS/D1880%20Tender%20Docuement%20November/March%202021%20COTO%20Works/Open%20Tender%20document%20%20BOQ%20%20Combined%20Chapters-01.03.2021%20COTO_P1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ENGINEERING%20MANAGEMENT%20(Projects)\2017%20Projects\H17%20027%2000%20-%20Dept%20Transport%20-%20Area%20Office%20-%20UNDERBURG\700%20Documentation%20and%20Procurement\Rev%201\BOQ%20L1633%20%20Rev%202%2050-5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COS/Desktop/Stean%20Laptop/Data/HN-%20Projects/103RT%20-%20P577/00%20Contracts/ZNT%203417-13T%20Bridges%20&amp;%20Roadworks/f)%20Payment/P577-3417%20Payment%20Cert%2028%20rev3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JACOS/Desktop/Stean%20Laptop/Data/HN-%20Projects/103RT%20-%20P577/00%20Contracts/ZNT%203417-13T%20Bridges%20&amp;%20Roadworks/f)%20Payment/P577-3417%20Payment%20Cert%2028%20rev3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ZNT 41798 Ori"/>
      <sheetName val="3900z"/>
      <sheetName val="Labour"/>
      <sheetName val="1200 (2)"/>
      <sheetName val="1300"/>
      <sheetName val="1400"/>
      <sheetName val="1500"/>
      <sheetName val="1500 CPG"/>
      <sheetName val="1600"/>
      <sheetName val="1700"/>
      <sheetName val="1700 CPG"/>
      <sheetName val="2100 (2)"/>
      <sheetName val="2200"/>
      <sheetName val="2300 (2)"/>
      <sheetName val="3100"/>
      <sheetName val="3300"/>
      <sheetName val="3400 (2)"/>
      <sheetName val="3500"/>
      <sheetName val="3600"/>
      <sheetName val="3800 (2)"/>
      <sheetName val="3900"/>
      <sheetName val="4100"/>
      <sheetName val="4200 (2)"/>
      <sheetName val="4200"/>
      <sheetName val="4800"/>
      <sheetName val="5100"/>
      <sheetName val="5200"/>
      <sheetName val="5400"/>
      <sheetName val="5500"/>
      <sheetName val="5600"/>
      <sheetName val="5700"/>
      <sheetName val="5800"/>
      <sheetName val="5900"/>
      <sheetName val="6100"/>
      <sheetName val="6200"/>
      <sheetName val="6300"/>
      <sheetName val="6400"/>
      <sheetName val="6600"/>
      <sheetName val="7100"/>
      <sheetName val="7300 (2)"/>
      <sheetName val="8100 (2)"/>
      <sheetName val="9100"/>
      <sheetName val="A"/>
      <sheetName val="Sch D"/>
      <sheetName val="D"/>
      <sheetName val="Sch F"/>
      <sheetName val="F"/>
      <sheetName val="Sch G"/>
      <sheetName val="G"/>
      <sheetName val="Summary"/>
      <sheetName val="CPG"/>
      <sheetName val="Relegated"/>
      <sheetName val="Calc sheet"/>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row r="11">
          <cell r="C11">
            <v>20</v>
          </cell>
        </row>
        <row r="12">
          <cell r="J12" t="e">
            <v>#REF!</v>
          </cell>
        </row>
        <row r="13">
          <cell r="C13">
            <v>160</v>
          </cell>
          <cell r="J13" t="e">
            <v>#REF!</v>
          </cell>
        </row>
        <row r="14">
          <cell r="J14" t="e">
            <v>#REF!</v>
          </cell>
        </row>
        <row r="15">
          <cell r="J15" t="e">
            <v>#REF!</v>
          </cell>
        </row>
        <row r="16">
          <cell r="C16">
            <v>36</v>
          </cell>
          <cell r="J16" t="e">
            <v>#REF!</v>
          </cell>
        </row>
        <row r="25">
          <cell r="C25">
            <v>3.19</v>
          </cell>
        </row>
        <row r="27">
          <cell r="C27">
            <v>0.1</v>
          </cell>
        </row>
        <row r="31">
          <cell r="C31">
            <v>24</v>
          </cell>
        </row>
        <row r="38">
          <cell r="E38">
            <v>0.13</v>
          </cell>
        </row>
        <row r="40">
          <cell r="E40">
            <v>3.9</v>
          </cell>
        </row>
        <row r="41">
          <cell r="E41">
            <v>175</v>
          </cell>
        </row>
        <row r="42">
          <cell r="E42">
            <v>175</v>
          </cell>
        </row>
        <row r="43">
          <cell r="E43">
            <v>128</v>
          </cell>
        </row>
        <row r="44">
          <cell r="E44">
            <v>67</v>
          </cell>
        </row>
        <row r="46">
          <cell r="E46">
            <v>6.7</v>
          </cell>
        </row>
        <row r="50">
          <cell r="E50">
            <v>20000</v>
          </cell>
        </row>
        <row r="51">
          <cell r="E51">
            <v>23</v>
          </cell>
        </row>
        <row r="52">
          <cell r="E52">
            <v>60</v>
          </cell>
        </row>
        <row r="53">
          <cell r="E53">
            <v>2</v>
          </cell>
        </row>
        <row r="55">
          <cell r="E55">
            <v>2.7</v>
          </cell>
        </row>
        <row r="57">
          <cell r="E57">
            <v>5</v>
          </cell>
        </row>
        <row r="58">
          <cell r="E58">
            <v>13.080357142857142</v>
          </cell>
        </row>
        <row r="60">
          <cell r="E60">
            <v>160</v>
          </cell>
        </row>
        <row r="62">
          <cell r="E62">
            <v>24.6</v>
          </cell>
        </row>
        <row r="63">
          <cell r="E63">
            <v>40</v>
          </cell>
        </row>
      </sheetData>
      <sheetData sheetId="1"/>
      <sheetData sheetId="2"/>
      <sheetData sheetId="3"/>
      <sheetData sheetId="4"/>
      <sheetData sheetId="5">
        <row r="1">
          <cell r="H1">
            <v>4630000</v>
          </cell>
        </row>
      </sheetData>
      <sheetData sheetId="6"/>
      <sheetData sheetId="7">
        <row r="1">
          <cell r="H1">
            <v>1946500</v>
          </cell>
        </row>
      </sheetData>
      <sheetData sheetId="8"/>
      <sheetData sheetId="9"/>
      <sheetData sheetId="10">
        <row r="1">
          <cell r="H1">
            <v>543500</v>
          </cell>
        </row>
      </sheetData>
      <sheetData sheetId="11"/>
      <sheetData sheetId="12"/>
      <sheetData sheetId="13">
        <row r="1">
          <cell r="H1">
            <v>1564350</v>
          </cell>
        </row>
      </sheetData>
      <sheetData sheetId="14"/>
      <sheetData sheetId="15"/>
      <sheetData sheetId="16"/>
      <sheetData sheetId="17"/>
      <sheetData sheetId="18">
        <row r="1">
          <cell r="H1">
            <v>632495</v>
          </cell>
        </row>
      </sheetData>
      <sheetData sheetId="19"/>
      <sheetData sheetId="20"/>
      <sheetData sheetId="21"/>
      <sheetData sheetId="22"/>
      <sheetData sheetId="23"/>
      <sheetData sheetId="24">
        <row r="1">
          <cell r="H1">
            <v>17060000</v>
          </cell>
        </row>
      </sheetData>
      <sheetData sheetId="25"/>
      <sheetData sheetId="26"/>
      <sheetData sheetId="27"/>
      <sheetData sheetId="28"/>
      <sheetData sheetId="29">
        <row r="1">
          <cell r="H1">
            <v>44605</v>
          </cell>
        </row>
      </sheetData>
      <sheetData sheetId="30"/>
      <sheetData sheetId="31">
        <row r="1">
          <cell r="H1" t="e">
            <v>#VALUE!</v>
          </cell>
        </row>
      </sheetData>
      <sheetData sheetId="32"/>
      <sheetData sheetId="33"/>
      <sheetData sheetId="34"/>
      <sheetData sheetId="35"/>
      <sheetData sheetId="36"/>
      <sheetData sheetId="37"/>
      <sheetData sheetId="38">
        <row r="1">
          <cell r="H1">
            <v>100000</v>
          </cell>
        </row>
      </sheetData>
      <sheetData sheetId="39"/>
      <sheetData sheetId="40"/>
      <sheetData sheetId="41"/>
      <sheetData sheetId="42"/>
      <sheetData sheetId="43">
        <row r="24">
          <cell r="E24" t="e">
            <v>#REF!</v>
          </cell>
        </row>
      </sheetData>
      <sheetData sheetId="44"/>
      <sheetData sheetId="45">
        <row r="14">
          <cell r="E14">
            <v>518725</v>
          </cell>
        </row>
      </sheetData>
      <sheetData sheetId="46">
        <row r="1">
          <cell r="H1">
            <v>3558000</v>
          </cell>
        </row>
      </sheetData>
      <sheetData sheetId="47">
        <row r="14">
          <cell r="E14">
            <v>3558000</v>
          </cell>
        </row>
      </sheetData>
      <sheetData sheetId="48">
        <row r="1">
          <cell r="H1" t="e">
            <v>#REF!</v>
          </cell>
        </row>
      </sheetData>
      <sheetData sheetId="49">
        <row r="14">
          <cell r="E14" t="e">
            <v>#REF!</v>
          </cell>
        </row>
      </sheetData>
      <sheetData sheetId="50"/>
      <sheetData sheetId="51">
        <row r="32">
          <cell r="O32">
            <v>14</v>
          </cell>
        </row>
      </sheetData>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1700"/>
      <sheetName val="3100"/>
      <sheetName val="3300"/>
      <sheetName val="3800"/>
      <sheetName val="3900"/>
      <sheetName val="4100"/>
      <sheetName val="4800"/>
      <sheetName val="5900"/>
      <sheetName val="8100"/>
      <sheetName val="A"/>
      <sheetName val="Sch D"/>
      <sheetName val="D"/>
      <sheetName val="Sch F"/>
      <sheetName val="F"/>
      <sheetName val="Sch G"/>
      <sheetName val="G"/>
      <sheetName val="Summary"/>
      <sheetName val="Labour"/>
      <sheetName val="CPG"/>
      <sheetName val="Calc sheet"/>
      <sheetName val="2100"/>
      <sheetName val="2200"/>
      <sheetName val="2300"/>
      <sheetName val="4200"/>
      <sheetName val="5100"/>
      <sheetName val="5200"/>
      <sheetName val="5400"/>
      <sheetName val="5600"/>
      <sheetName val="5700"/>
      <sheetName val="5800"/>
      <sheetName val="7300"/>
      <sheetName val="Relegated"/>
      <sheetName val="BoQ"/>
      <sheetName val="Calculations"/>
      <sheetName val="6100"/>
      <sheetName val="6200"/>
      <sheetName val="6300"/>
      <sheetName val="6400"/>
      <sheetName val="5500"/>
      <sheetName val="3400"/>
      <sheetName val="3500"/>
      <sheetName val="3600"/>
      <sheetName val="4500"/>
      <sheetName val="4400"/>
    </sheetNames>
    <sheetDataSet>
      <sheetData sheetId="0" refreshError="1">
        <row r="2">
          <cell r="C2" t="str">
            <v>Province of KwaZulu-Natal</v>
          </cell>
        </row>
        <row r="3">
          <cell r="C3" t="str">
            <v>Department of Transport</v>
          </cell>
        </row>
        <row r="5">
          <cell r="C5" t="str">
            <v>ZNQ4198/17T/H/---</v>
          </cell>
        </row>
        <row r="6">
          <cell r="C6" t="str">
            <v>REHABILITATION OF MAIN ROAD P7/4 BETWEEN KM 0.0 TO KM 15.0 AND KM 36.5 TO KM 38.26</v>
          </cell>
        </row>
        <row r="11">
          <cell r="C11">
            <v>37.04</v>
          </cell>
        </row>
        <row r="12">
          <cell r="J12">
            <v>44</v>
          </cell>
        </row>
        <row r="13">
          <cell r="C13">
            <v>296.32</v>
          </cell>
          <cell r="J13">
            <v>46</v>
          </cell>
        </row>
        <row r="14">
          <cell r="J14">
            <v>48</v>
          </cell>
        </row>
        <row r="15">
          <cell r="J15">
            <v>51</v>
          </cell>
        </row>
        <row r="16">
          <cell r="C16">
            <v>18</v>
          </cell>
          <cell r="J16">
            <v>52</v>
          </cell>
        </row>
        <row r="25">
          <cell r="C25">
            <v>16.759999999999998</v>
          </cell>
        </row>
        <row r="27">
          <cell r="C27">
            <v>0.1</v>
          </cell>
        </row>
        <row r="31">
          <cell r="C31">
            <v>24</v>
          </cell>
        </row>
        <row r="38">
          <cell r="E38">
            <v>0.24</v>
          </cell>
        </row>
        <row r="40">
          <cell r="E40">
            <v>7.2</v>
          </cell>
        </row>
        <row r="41">
          <cell r="E41">
            <v>324</v>
          </cell>
        </row>
        <row r="42">
          <cell r="E42">
            <v>324</v>
          </cell>
        </row>
        <row r="43">
          <cell r="E43">
            <v>237</v>
          </cell>
        </row>
        <row r="44">
          <cell r="E44">
            <v>125</v>
          </cell>
        </row>
        <row r="45">
          <cell r="E45">
            <v>74.099999999999994</v>
          </cell>
        </row>
        <row r="46">
          <cell r="E46">
            <v>12.3</v>
          </cell>
        </row>
        <row r="47">
          <cell r="E47">
            <v>4.5999999999999996</v>
          </cell>
        </row>
        <row r="48">
          <cell r="E48">
            <v>47</v>
          </cell>
        </row>
        <row r="49">
          <cell r="E49">
            <v>79</v>
          </cell>
        </row>
        <row r="50">
          <cell r="E50">
            <v>37040</v>
          </cell>
        </row>
        <row r="51">
          <cell r="E51">
            <v>42</v>
          </cell>
        </row>
        <row r="52">
          <cell r="E52">
            <v>111</v>
          </cell>
        </row>
        <row r="53">
          <cell r="E53">
            <v>3.7</v>
          </cell>
        </row>
        <row r="54">
          <cell r="E54">
            <v>3.1</v>
          </cell>
        </row>
        <row r="55">
          <cell r="E55">
            <v>4.9000000000000004</v>
          </cell>
        </row>
        <row r="56">
          <cell r="E56">
            <v>7.4</v>
          </cell>
        </row>
        <row r="57">
          <cell r="E57">
            <v>9.3000000000000007</v>
          </cell>
        </row>
        <row r="58">
          <cell r="E58">
            <v>24.222571428571428</v>
          </cell>
        </row>
        <row r="59">
          <cell r="E59">
            <v>46.7</v>
          </cell>
        </row>
        <row r="60">
          <cell r="E60">
            <v>296</v>
          </cell>
        </row>
        <row r="61">
          <cell r="E61">
            <v>148</v>
          </cell>
        </row>
        <row r="62">
          <cell r="E62">
            <v>45.6</v>
          </cell>
        </row>
        <row r="63">
          <cell r="E63">
            <v>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1.2"/>
      <sheetName val="C1.3"/>
      <sheetName val="C1.4"/>
      <sheetName val="C1.5"/>
      <sheetName val="C1.6"/>
      <sheetName val="C1.7"/>
      <sheetName val="C2.1"/>
      <sheetName val="C3.1"/>
      <sheetName val="C3.3"/>
      <sheetName val="C8.4"/>
      <sheetName val="C8.5"/>
      <sheetName val="C8.8"/>
      <sheetName val="C9.1"/>
      <sheetName val="C11.1"/>
      <sheetName val="C11.2"/>
      <sheetName val="C11.4"/>
      <sheetName val="C11.6"/>
      <sheetName val="C11.7"/>
      <sheetName val="C11.9"/>
      <sheetName val="C13.7"/>
      <sheetName val="C20.1"/>
      <sheetName val="A"/>
      <sheetName val="Section F"/>
      <sheetName val="F"/>
      <sheetName val="Section G"/>
      <sheetName val="G"/>
      <sheetName val="Summary"/>
      <sheetName val="CPG SUMMARY "/>
    </sheetNames>
    <sheetDataSet>
      <sheetData sheetId="0">
        <row r="2">
          <cell r="C2" t="str">
            <v>Province of KwaZulu-Natal</v>
          </cell>
        </row>
        <row r="3">
          <cell r="C3" t="str">
            <v>Department of Transport</v>
          </cell>
        </row>
        <row r="5">
          <cell r="C5" t="str">
            <v>ZNB00141/00000/00/HOD/INF/20/T</v>
          </cell>
        </row>
        <row r="6">
          <cell r="C6" t="str">
            <v xml:space="preserve">LIGHT REHABILITATION ON MAIN ROAD P189 (KM 0.000 – KM 6.000) FROM RIETFONTEIN TO ROODEPOORT IN THE LADYSMITH REGION </v>
          </cell>
        </row>
      </sheetData>
      <sheetData sheetId="1"/>
      <sheetData sheetId="2"/>
      <sheetData sheetId="3"/>
      <sheetData sheetId="4">
        <row r="49">
          <cell r="H49">
            <v>1472990</v>
          </cell>
        </row>
      </sheetData>
      <sheetData sheetId="5">
        <row r="28">
          <cell r="H28">
            <v>46950</v>
          </cell>
        </row>
      </sheetData>
      <sheetData sheetId="6">
        <row r="36">
          <cell r="H36">
            <v>258600</v>
          </cell>
        </row>
      </sheetData>
      <sheetData sheetId="7"/>
      <sheetData sheetId="8">
        <row r="120">
          <cell r="H120">
            <v>353250</v>
          </cell>
        </row>
      </sheetData>
      <sheetData sheetId="9">
        <row r="52">
          <cell r="H52">
            <v>937075</v>
          </cell>
        </row>
      </sheetData>
      <sheetData sheetId="10">
        <row r="46">
          <cell r="H46">
            <v>15180</v>
          </cell>
        </row>
      </sheetData>
      <sheetData sheetId="11">
        <row r="48">
          <cell r="H48">
            <v>12000</v>
          </cell>
        </row>
      </sheetData>
      <sheetData sheetId="12">
        <row r="95">
          <cell r="H95">
            <v>1013175</v>
          </cell>
        </row>
      </sheetData>
      <sheetData sheetId="13"/>
      <sheetData sheetId="14">
        <row r="51">
          <cell r="H51">
            <v>90000</v>
          </cell>
        </row>
      </sheetData>
      <sheetData sheetId="15">
        <row r="52">
          <cell r="H52">
            <v>853500</v>
          </cell>
        </row>
      </sheetData>
      <sheetData sheetId="16">
        <row r="50">
          <cell r="H50">
            <v>154950</v>
          </cell>
        </row>
      </sheetData>
      <sheetData sheetId="17">
        <row r="63">
          <cell r="H63">
            <v>172800</v>
          </cell>
        </row>
      </sheetData>
      <sheetData sheetId="18">
        <row r="59">
          <cell r="H59">
            <v>1171000</v>
          </cell>
        </row>
      </sheetData>
      <sheetData sheetId="19">
        <row r="46">
          <cell r="H46">
            <v>36000</v>
          </cell>
        </row>
      </sheetData>
      <sheetData sheetId="20"/>
      <sheetData sheetId="21"/>
      <sheetData sheetId="22"/>
      <sheetData sheetId="23"/>
      <sheetData sheetId="24"/>
      <sheetData sheetId="25"/>
      <sheetData sheetId="26"/>
      <sheetData sheetId="27">
        <row r="13">
          <cell r="G13">
            <v>37801049.549999997</v>
          </cell>
        </row>
      </sheetData>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3900z"/>
      <sheetName val="3100"/>
      <sheetName val="3300"/>
      <sheetName val="3400"/>
      <sheetName val="5900"/>
      <sheetName val="8100"/>
      <sheetName val="A"/>
      <sheetName val="Sch D"/>
      <sheetName val="D"/>
      <sheetName val="Sch F"/>
      <sheetName val="F"/>
      <sheetName val="Sch G"/>
      <sheetName val="G"/>
      <sheetName val="Summary"/>
      <sheetName val="Labour"/>
      <sheetName val="Calc sheet"/>
      <sheetName val="CPG"/>
      <sheetName val="1700"/>
      <sheetName val="2100"/>
      <sheetName val="2200"/>
      <sheetName val="2300"/>
      <sheetName val="5100"/>
      <sheetName val="5200"/>
      <sheetName val="5400"/>
      <sheetName val="5600"/>
      <sheetName val="5700"/>
      <sheetName val="5800"/>
      <sheetName val="7100"/>
      <sheetName val="Relegated"/>
      <sheetName val="3800"/>
      <sheetName val="3500"/>
      <sheetName val="3600"/>
      <sheetName val="4100"/>
      <sheetName val="4200"/>
      <sheetName val="4500"/>
      <sheetName val="5500"/>
      <sheetName val="6100"/>
      <sheetName val="6200"/>
      <sheetName val="6300"/>
      <sheetName val="6400"/>
      <sheetName val="7300"/>
    </sheetNames>
    <sheetDataSet>
      <sheetData sheetId="0">
        <row r="44">
          <cell r="E44">
            <v>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BB00-DE91-46BB-B28A-AC7AD9F40A9F}">
  <sheetPr codeName="Sheet1"/>
  <dimension ref="B2:H7"/>
  <sheetViews>
    <sheetView view="pageBreakPreview" zoomScale="60" zoomScaleNormal="100" workbookViewId="0">
      <selection activeCell="H32" sqref="H32"/>
    </sheetView>
  </sheetViews>
  <sheetFormatPr defaultRowHeight="12.75" x14ac:dyDescent="0.2"/>
  <cols>
    <col min="2" max="2" width="18.140625" bestFit="1" customWidth="1"/>
    <col min="3" max="3" width="43.85546875" customWidth="1"/>
  </cols>
  <sheetData>
    <row r="2" spans="2:8" ht="12" customHeight="1" x14ac:dyDescent="0.2">
      <c r="B2" s="96" t="s">
        <v>2057</v>
      </c>
      <c r="C2" s="102" t="s">
        <v>11</v>
      </c>
    </row>
    <row r="3" spans="2:8" x14ac:dyDescent="0.2">
      <c r="B3" s="96" t="s">
        <v>2058</v>
      </c>
      <c r="C3" s="103" t="s">
        <v>12</v>
      </c>
    </row>
    <row r="4" spans="2:8" x14ac:dyDescent="0.2">
      <c r="C4" s="96"/>
      <c r="H4" s="411"/>
    </row>
    <row r="5" spans="2:8" x14ac:dyDescent="0.2">
      <c r="B5" s="96" t="s">
        <v>2709</v>
      </c>
      <c r="C5" s="103" t="s">
        <v>3004</v>
      </c>
      <c r="D5" s="96"/>
      <c r="E5" s="96"/>
      <c r="F5" s="96"/>
      <c r="G5" s="96"/>
      <c r="H5" s="411"/>
    </row>
    <row r="6" spans="2:8" ht="38.25" x14ac:dyDescent="0.2">
      <c r="B6" s="96" t="s">
        <v>2710</v>
      </c>
      <c r="C6" s="104" t="s">
        <v>3008</v>
      </c>
      <c r="D6" s="96"/>
      <c r="E6" s="96"/>
      <c r="F6" s="96"/>
      <c r="G6" s="96"/>
      <c r="H6" s="411"/>
    </row>
    <row r="7" spans="2:8" x14ac:dyDescent="0.2">
      <c r="B7" s="96"/>
      <c r="C7" s="96"/>
      <c r="D7" s="96"/>
      <c r="E7" s="96"/>
      <c r="F7" s="96"/>
      <c r="G7" s="96"/>
      <c r="H7" s="411"/>
    </row>
  </sheetData>
  <mergeCells count="1">
    <mergeCell ref="H4: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0031-2E78-4852-B977-70214B4A74CD}">
  <dimension ref="A1:I1"/>
  <sheetViews>
    <sheetView view="pageBreakPreview" zoomScale="60" zoomScaleNormal="100" workbookViewId="0">
      <selection activeCell="N26" sqref="N26"/>
    </sheetView>
  </sheetViews>
  <sheetFormatPr defaultRowHeight="12.75" x14ac:dyDescent="0.2"/>
  <sheetData>
    <row r="1" spans="1:9" ht="326.45" customHeight="1" x14ac:dyDescent="0.2">
      <c r="A1" s="412" t="s">
        <v>3009</v>
      </c>
      <c r="B1" s="412"/>
      <c r="C1" s="412"/>
      <c r="D1" s="412"/>
      <c r="E1" s="412"/>
      <c r="F1" s="412"/>
      <c r="G1" s="412"/>
      <c r="H1" s="412"/>
      <c r="I1" s="412"/>
    </row>
  </sheetData>
  <mergeCells count="1">
    <mergeCell ref="A1:I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16F4-CDDB-48DD-9F01-0D0E564C2644}">
  <sheetPr codeName="Sheet2">
    <pageSetUpPr fitToPage="1"/>
  </sheetPr>
  <dimension ref="B1:I152"/>
  <sheetViews>
    <sheetView tabSelected="1" view="pageBreakPreview" zoomScaleNormal="85" zoomScaleSheetLayoutView="100" workbookViewId="0">
      <selection activeCell="G127" sqref="G127"/>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3.85546875" style="230" customWidth="1"/>
    <col min="7" max="7" width="12.42578125" style="230" customWidth="1"/>
    <col min="8" max="8" width="17.28515625" style="197" bestFit="1" customWidth="1"/>
    <col min="9" max="9" width="0.85546875" style="197" customWidth="1"/>
    <col min="10" max="16384" width="6.85546875" style="198"/>
  </cols>
  <sheetData>
    <row r="1" spans="2:9" x14ac:dyDescent="0.2">
      <c r="B1" s="413" t="str">
        <f>Client1</f>
        <v>Province of KwaZulu-Natal</v>
      </c>
      <c r="C1" s="413"/>
      <c r="D1" s="413"/>
      <c r="E1" s="413"/>
      <c r="F1" s="414" t="str">
        <f>"Contract No. "&amp;ContractNo</f>
        <v>Contract No. ZNB01127/00000/00/HOD/INF/21/T</v>
      </c>
      <c r="G1" s="414"/>
      <c r="H1" s="414"/>
    </row>
    <row r="2" spans="2:9" x14ac:dyDescent="0.2">
      <c r="B2" s="413" t="str">
        <f>Client2</f>
        <v>Department of Transport</v>
      </c>
      <c r="C2" s="413"/>
      <c r="D2" s="413"/>
      <c r="E2" s="413"/>
      <c r="F2" s="414"/>
      <c r="G2" s="414"/>
      <c r="H2" s="414"/>
    </row>
    <row r="3" spans="2:9" x14ac:dyDescent="0.2">
      <c r="B3" s="416"/>
      <c r="C3" s="416"/>
      <c r="D3" s="416"/>
      <c r="E3" s="416"/>
      <c r="F3" s="415"/>
      <c r="G3" s="415"/>
      <c r="H3" s="415"/>
    </row>
    <row r="4" spans="2:9" x14ac:dyDescent="0.2">
      <c r="B4" s="417" t="s">
        <v>8</v>
      </c>
      <c r="C4" s="418"/>
      <c r="D4" s="418"/>
      <c r="E4" s="418"/>
      <c r="F4" s="418"/>
      <c r="G4" s="418"/>
      <c r="H4" s="424" t="str">
        <f>"CHAPTER "&amp;B10</f>
        <v>CHAPTER C1.2</v>
      </c>
      <c r="I4" s="307"/>
    </row>
    <row r="5" spans="2:9" ht="7.5" customHeight="1" x14ac:dyDescent="0.2">
      <c r="B5" s="420" t="str">
        <f>ContractDescription</f>
        <v>REHABILITATION OF PROVINCIAL ROAD P47-3 (KM 38.00 TO KM 48.00) IN THE EMPANGENI REGION</v>
      </c>
      <c r="C5" s="421"/>
      <c r="D5" s="421"/>
      <c r="E5" s="421"/>
      <c r="F5" s="421"/>
      <c r="G5" s="421"/>
      <c r="H5" s="425"/>
      <c r="I5" s="199"/>
    </row>
    <row r="6" spans="2:9" ht="12.75" customHeight="1" x14ac:dyDescent="0.2">
      <c r="B6" s="420"/>
      <c r="C6" s="421"/>
      <c r="D6" s="421"/>
      <c r="E6" s="421"/>
      <c r="F6" s="421"/>
      <c r="G6" s="421"/>
      <c r="H6" s="425"/>
      <c r="I6" s="199"/>
    </row>
    <row r="7" spans="2:9" ht="7.5" customHeight="1" x14ac:dyDescent="0.2">
      <c r="B7" s="422"/>
      <c r="C7" s="423"/>
      <c r="D7" s="423"/>
      <c r="E7" s="423"/>
      <c r="F7" s="423"/>
      <c r="G7" s="423"/>
      <c r="H7" s="426"/>
      <c r="I7" s="199"/>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92" si="0">IF(D9="","",F9*G9)</f>
        <v/>
      </c>
      <c r="I9" s="206"/>
    </row>
    <row r="10" spans="2:9" x14ac:dyDescent="0.2">
      <c r="B10" s="257" t="s">
        <v>16</v>
      </c>
      <c r="C10" s="204" t="s">
        <v>15</v>
      </c>
      <c r="D10" s="205"/>
      <c r="E10" s="205"/>
      <c r="F10" s="205"/>
      <c r="G10" s="205"/>
      <c r="H10" s="203" t="str">
        <f t="shared" si="0"/>
        <v/>
      </c>
      <c r="I10" s="206"/>
    </row>
    <row r="11" spans="2:9" x14ac:dyDescent="0.2">
      <c r="B11" s="243"/>
      <c r="C11" s="193"/>
      <c r="D11" s="205"/>
      <c r="E11" s="205"/>
      <c r="F11" s="205"/>
      <c r="G11" s="205"/>
      <c r="H11" s="203" t="str">
        <f t="shared" si="0"/>
        <v/>
      </c>
      <c r="I11" s="206"/>
    </row>
    <row r="12" spans="2:9" x14ac:dyDescent="0.2">
      <c r="B12" s="243" t="s">
        <v>17</v>
      </c>
      <c r="C12" s="193" t="s">
        <v>18</v>
      </c>
      <c r="D12" s="205"/>
      <c r="E12" s="205"/>
      <c r="F12" s="205"/>
      <c r="G12" s="205"/>
      <c r="H12" s="203" t="str">
        <f t="shared" si="0"/>
        <v/>
      </c>
      <c r="I12" s="206"/>
    </row>
    <row r="13" spans="2:9" x14ac:dyDescent="0.2">
      <c r="B13" s="243"/>
      <c r="C13" s="193"/>
      <c r="D13" s="205"/>
      <c r="E13" s="205"/>
      <c r="F13" s="205"/>
      <c r="G13" s="205"/>
      <c r="H13" s="203" t="str">
        <f t="shared" si="0"/>
        <v/>
      </c>
      <c r="I13" s="206"/>
    </row>
    <row r="14" spans="2:9" x14ac:dyDescent="0.2">
      <c r="B14" s="243" t="s">
        <v>19</v>
      </c>
      <c r="C14" s="193" t="s">
        <v>20</v>
      </c>
      <c r="D14" s="205" t="s">
        <v>21</v>
      </c>
      <c r="E14" s="205"/>
      <c r="F14" s="207">
        <v>12</v>
      </c>
      <c r="G14" s="270"/>
      <c r="H14" s="203">
        <f>IF(D14="","",F14*G14)</f>
        <v>0</v>
      </c>
      <c r="I14" s="209"/>
    </row>
    <row r="15" spans="2:9" x14ac:dyDescent="0.2">
      <c r="B15" s="243"/>
      <c r="C15" s="193"/>
      <c r="D15" s="205"/>
      <c r="E15" s="205"/>
      <c r="F15" s="207"/>
      <c r="G15" s="270"/>
      <c r="H15" s="203" t="str">
        <f t="shared" si="0"/>
        <v/>
      </c>
      <c r="I15" s="209"/>
    </row>
    <row r="16" spans="2:9" x14ac:dyDescent="0.2">
      <c r="B16" s="243" t="s">
        <v>22</v>
      </c>
      <c r="C16" s="193" t="s">
        <v>2925</v>
      </c>
      <c r="D16" s="205" t="s">
        <v>21</v>
      </c>
      <c r="E16" s="205"/>
      <c r="F16" s="207">
        <f>F14</f>
        <v>12</v>
      </c>
      <c r="G16" s="270"/>
      <c r="H16" s="203">
        <f t="shared" si="0"/>
        <v>0</v>
      </c>
      <c r="I16" s="209"/>
    </row>
    <row r="17" spans="2:9" x14ac:dyDescent="0.2">
      <c r="B17" s="243"/>
      <c r="C17" s="193"/>
      <c r="D17" s="205"/>
      <c r="E17" s="205"/>
      <c r="F17" s="207"/>
      <c r="G17" s="205"/>
      <c r="H17" s="203" t="str">
        <f t="shared" si="0"/>
        <v/>
      </c>
      <c r="I17" s="206"/>
    </row>
    <row r="18" spans="2:9" x14ac:dyDescent="0.2">
      <c r="B18" s="243" t="s">
        <v>2844</v>
      </c>
      <c r="C18" s="210" t="s">
        <v>2845</v>
      </c>
      <c r="D18" s="205" t="s">
        <v>13</v>
      </c>
      <c r="E18" s="211"/>
      <c r="F18" s="211">
        <v>1</v>
      </c>
      <c r="G18" s="270"/>
      <c r="H18" s="203">
        <f t="shared" si="0"/>
        <v>0</v>
      </c>
      <c r="I18" s="206"/>
    </row>
    <row r="19" spans="2:9" x14ac:dyDescent="0.2">
      <c r="B19" s="243"/>
      <c r="C19" s="212"/>
      <c r="D19" s="213"/>
      <c r="E19" s="211"/>
      <c r="F19" s="211"/>
      <c r="G19" s="271"/>
      <c r="H19" s="203" t="str">
        <f t="shared" si="0"/>
        <v/>
      </c>
      <c r="I19" s="214"/>
    </row>
    <row r="20" spans="2:9" x14ac:dyDescent="0.2">
      <c r="B20" s="243" t="s">
        <v>2846</v>
      </c>
      <c r="C20" s="193" t="s">
        <v>2847</v>
      </c>
      <c r="D20" s="205" t="s">
        <v>13</v>
      </c>
      <c r="E20" s="211"/>
      <c r="F20" s="211">
        <v>1</v>
      </c>
      <c r="G20" s="269"/>
      <c r="H20" s="203">
        <f t="shared" si="0"/>
        <v>0</v>
      </c>
    </row>
    <row r="21" spans="2:9" x14ac:dyDescent="0.2">
      <c r="B21" s="243"/>
      <c r="C21" s="193"/>
      <c r="D21" s="205"/>
      <c r="E21" s="211"/>
      <c r="F21" s="215"/>
      <c r="G21" s="272"/>
      <c r="H21" s="203" t="str">
        <f t="shared" si="0"/>
        <v/>
      </c>
    </row>
    <row r="22" spans="2:9" x14ac:dyDescent="0.2">
      <c r="B22" s="243" t="s">
        <v>2848</v>
      </c>
      <c r="C22" s="193" t="s">
        <v>2849</v>
      </c>
      <c r="D22" s="205" t="s">
        <v>21</v>
      </c>
      <c r="E22" s="211"/>
      <c r="F22" s="211">
        <v>12</v>
      </c>
      <c r="G22" s="273"/>
      <c r="H22" s="203">
        <f t="shared" si="0"/>
        <v>0</v>
      </c>
    </row>
    <row r="23" spans="2:9" x14ac:dyDescent="0.2">
      <c r="B23" s="243"/>
      <c r="C23" s="216"/>
      <c r="D23" s="213"/>
      <c r="E23" s="213"/>
      <c r="F23" s="207"/>
      <c r="G23" s="213"/>
      <c r="H23" s="203" t="str">
        <f t="shared" si="0"/>
        <v/>
      </c>
    </row>
    <row r="24" spans="2:9" x14ac:dyDescent="0.2">
      <c r="B24" s="243"/>
      <c r="C24" s="193"/>
      <c r="D24" s="205"/>
      <c r="E24" s="205"/>
      <c r="F24" s="207"/>
      <c r="G24" s="208"/>
      <c r="H24" s="203" t="str">
        <f t="shared" si="0"/>
        <v/>
      </c>
      <c r="I24" s="206"/>
    </row>
    <row r="25" spans="2:9" ht="25.5" x14ac:dyDescent="0.2">
      <c r="B25" s="243" t="s">
        <v>23</v>
      </c>
      <c r="C25" s="193" t="s">
        <v>24</v>
      </c>
      <c r="D25" s="205" t="s">
        <v>21</v>
      </c>
      <c r="E25" s="205"/>
      <c r="F25" s="207">
        <v>12</v>
      </c>
      <c r="G25" s="273"/>
      <c r="H25" s="203">
        <f t="shared" si="0"/>
        <v>0</v>
      </c>
      <c r="I25" s="206"/>
    </row>
    <row r="26" spans="2:9" x14ac:dyDescent="0.2">
      <c r="B26" s="243"/>
      <c r="C26" s="193"/>
      <c r="D26" s="205"/>
      <c r="E26" s="205"/>
      <c r="F26" s="207"/>
      <c r="G26" s="273"/>
      <c r="H26" s="203" t="str">
        <f t="shared" si="0"/>
        <v/>
      </c>
      <c r="I26" s="206"/>
    </row>
    <row r="27" spans="2:9" x14ac:dyDescent="0.2">
      <c r="B27" s="243" t="s">
        <v>30</v>
      </c>
      <c r="C27" s="217" t="s">
        <v>31</v>
      </c>
      <c r="D27" s="213" t="s">
        <v>21</v>
      </c>
      <c r="E27" s="213"/>
      <c r="F27" s="213">
        <v>12</v>
      </c>
      <c r="G27" s="273"/>
      <c r="H27" s="203">
        <f t="shared" ref="H27" si="1">IF(D27="","",F27*G27)</f>
        <v>0</v>
      </c>
      <c r="I27" s="206"/>
    </row>
    <row r="28" spans="2:9" x14ac:dyDescent="0.2">
      <c r="B28" s="243"/>
      <c r="C28" s="210"/>
      <c r="D28" s="213"/>
      <c r="E28" s="213"/>
      <c r="F28" s="213"/>
      <c r="G28" s="208"/>
      <c r="H28" s="203"/>
      <c r="I28" s="206"/>
    </row>
    <row r="29" spans="2:9" x14ac:dyDescent="0.2">
      <c r="B29" s="257"/>
      <c r="C29" s="218"/>
      <c r="D29" s="213"/>
      <c r="E29" s="213"/>
      <c r="F29" s="213"/>
      <c r="G29" s="208"/>
      <c r="H29" s="203"/>
      <c r="I29" s="206"/>
    </row>
    <row r="30" spans="2:9" s="224" customFormat="1" ht="20.100000000000001" customHeight="1" x14ac:dyDescent="0.2">
      <c r="B30" s="284" t="str">
        <f>B10</f>
        <v>C1.2</v>
      </c>
      <c r="C30" s="219" t="s">
        <v>14</v>
      </c>
      <c r="D30" s="220"/>
      <c r="E30" s="220"/>
      <c r="F30" s="221"/>
      <c r="G30" s="221"/>
      <c r="H30" s="222">
        <f>SUM(H9:H29)</f>
        <v>0</v>
      </c>
      <c r="I30" s="223"/>
    </row>
    <row r="31" spans="2:9" x14ac:dyDescent="0.2">
      <c r="B31" s="413" t="str">
        <f>Client1</f>
        <v>Province of KwaZulu-Natal</v>
      </c>
      <c r="C31" s="413"/>
      <c r="D31" s="413"/>
      <c r="E31" s="413"/>
      <c r="F31" s="414" t="str">
        <f>"Contract No. "&amp;ContractNo</f>
        <v>Contract No. ZNB01127/00000/00/HOD/INF/21/T</v>
      </c>
      <c r="G31" s="414"/>
      <c r="H31" s="414"/>
    </row>
    <row r="32" spans="2:9" x14ac:dyDescent="0.2">
      <c r="B32" s="413" t="str">
        <f>Client2</f>
        <v>Department of Transport</v>
      </c>
      <c r="C32" s="413"/>
      <c r="D32" s="413"/>
      <c r="E32" s="413"/>
      <c r="F32" s="414"/>
      <c r="G32" s="414"/>
      <c r="H32" s="414"/>
    </row>
    <row r="33" spans="2:9" x14ac:dyDescent="0.2">
      <c r="B33" s="416"/>
      <c r="C33" s="416"/>
      <c r="D33" s="416"/>
      <c r="E33" s="416"/>
      <c r="F33" s="415"/>
      <c r="G33" s="415"/>
      <c r="H33" s="415"/>
    </row>
    <row r="34" spans="2:9" x14ac:dyDescent="0.2">
      <c r="B34" s="417" t="s">
        <v>8</v>
      </c>
      <c r="C34" s="418"/>
      <c r="D34" s="418"/>
      <c r="E34" s="418"/>
      <c r="F34" s="418"/>
      <c r="G34" s="418"/>
      <c r="H34" s="419" t="str">
        <f>H4</f>
        <v>CHAPTER C1.2</v>
      </c>
      <c r="I34" s="307"/>
    </row>
    <row r="35" spans="2:9" x14ac:dyDescent="0.2">
      <c r="B35" s="420" t="str">
        <f>ContractDescription</f>
        <v>REHABILITATION OF PROVINCIAL ROAD P47-3 (KM 38.00 TO KM 48.00) IN THE EMPANGENI REGION</v>
      </c>
      <c r="C35" s="421"/>
      <c r="D35" s="421"/>
      <c r="E35" s="421"/>
      <c r="F35" s="421"/>
      <c r="G35" s="421"/>
      <c r="H35" s="414"/>
      <c r="I35" s="199"/>
    </row>
    <row r="36" spans="2:9" x14ac:dyDescent="0.2">
      <c r="B36" s="420"/>
      <c r="C36" s="421"/>
      <c r="D36" s="421"/>
      <c r="E36" s="421"/>
      <c r="F36" s="421"/>
      <c r="G36" s="421"/>
      <c r="H36" s="414"/>
      <c r="I36" s="199"/>
    </row>
    <row r="37" spans="2:9" x14ac:dyDescent="0.2">
      <c r="B37" s="422"/>
      <c r="C37" s="423"/>
      <c r="D37" s="423"/>
      <c r="E37" s="423"/>
      <c r="F37" s="423"/>
      <c r="G37" s="423"/>
      <c r="H37" s="415"/>
      <c r="I37" s="199"/>
    </row>
    <row r="38" spans="2:9" s="202" customFormat="1" ht="24.95" customHeight="1" x14ac:dyDescent="0.2">
      <c r="B38" s="236" t="s">
        <v>0</v>
      </c>
      <c r="C38" s="200" t="s">
        <v>1</v>
      </c>
      <c r="D38" s="200" t="s">
        <v>2</v>
      </c>
      <c r="E38" s="200" t="s">
        <v>10</v>
      </c>
      <c r="F38" s="200" t="s">
        <v>3</v>
      </c>
      <c r="G38" s="200" t="s">
        <v>4</v>
      </c>
      <c r="H38" s="200" t="s">
        <v>5</v>
      </c>
      <c r="I38" s="201"/>
    </row>
    <row r="39" spans="2:9" s="224" customFormat="1" ht="20.100000000000001" customHeight="1" x14ac:dyDescent="0.2">
      <c r="B39" s="284"/>
      <c r="C39" s="219" t="s">
        <v>29</v>
      </c>
      <c r="D39" s="220"/>
      <c r="E39" s="220"/>
      <c r="F39" s="221"/>
      <c r="G39" s="221"/>
      <c r="H39" s="222">
        <f>H30</f>
        <v>0</v>
      </c>
      <c r="I39" s="223"/>
    </row>
    <row r="40" spans="2:9" x14ac:dyDescent="0.2">
      <c r="B40" s="243"/>
      <c r="C40" s="193"/>
      <c r="D40" s="205"/>
      <c r="E40" s="205"/>
      <c r="F40" s="205"/>
      <c r="G40" s="208"/>
      <c r="H40" s="203" t="str">
        <f t="shared" si="0"/>
        <v/>
      </c>
      <c r="I40" s="206"/>
    </row>
    <row r="41" spans="2:9" x14ac:dyDescent="0.2">
      <c r="B41" s="257" t="s">
        <v>32</v>
      </c>
      <c r="C41" s="204" t="s">
        <v>33</v>
      </c>
      <c r="D41" s="205"/>
      <c r="E41" s="205"/>
      <c r="F41" s="205"/>
      <c r="G41" s="208"/>
      <c r="H41" s="203" t="str">
        <f t="shared" si="0"/>
        <v/>
      </c>
      <c r="I41" s="206"/>
    </row>
    <row r="42" spans="2:9" x14ac:dyDescent="0.2">
      <c r="B42" s="243"/>
      <c r="C42" s="193"/>
      <c r="D42" s="205"/>
      <c r="E42" s="205"/>
      <c r="F42" s="205"/>
      <c r="G42" s="208"/>
      <c r="H42" s="203" t="str">
        <f t="shared" si="0"/>
        <v/>
      </c>
      <c r="I42" s="206"/>
    </row>
    <row r="43" spans="2:9" x14ac:dyDescent="0.2">
      <c r="B43" s="243" t="s">
        <v>34</v>
      </c>
      <c r="C43" s="193" t="s">
        <v>35</v>
      </c>
      <c r="D43" s="205" t="s">
        <v>13</v>
      </c>
      <c r="E43" s="205"/>
      <c r="F43" s="205">
        <v>1</v>
      </c>
      <c r="G43" s="273"/>
      <c r="H43" s="203">
        <f t="shared" si="0"/>
        <v>0</v>
      </c>
      <c r="I43" s="206"/>
    </row>
    <row r="44" spans="2:9" x14ac:dyDescent="0.2">
      <c r="B44" s="243"/>
      <c r="C44" s="193"/>
      <c r="D44" s="205"/>
      <c r="E44" s="205"/>
      <c r="F44" s="205"/>
      <c r="G44" s="273"/>
      <c r="H44" s="203" t="str">
        <f t="shared" si="0"/>
        <v/>
      </c>
      <c r="I44" s="206"/>
    </row>
    <row r="45" spans="2:9" x14ac:dyDescent="0.2">
      <c r="B45" s="243" t="s">
        <v>36</v>
      </c>
      <c r="C45" s="193" t="s">
        <v>37</v>
      </c>
      <c r="D45" s="205" t="s">
        <v>21</v>
      </c>
      <c r="E45" s="205"/>
      <c r="F45" s="205">
        <v>12</v>
      </c>
      <c r="G45" s="273"/>
      <c r="H45" s="203">
        <f t="shared" si="0"/>
        <v>0</v>
      </c>
      <c r="I45" s="206"/>
    </row>
    <row r="46" spans="2:9" x14ac:dyDescent="0.2">
      <c r="B46" s="243"/>
      <c r="C46" s="193"/>
      <c r="D46" s="205"/>
      <c r="E46" s="205"/>
      <c r="F46" s="205"/>
      <c r="G46" s="241"/>
      <c r="H46" s="203" t="str">
        <f t="shared" si="0"/>
        <v/>
      </c>
      <c r="I46" s="206"/>
    </row>
    <row r="47" spans="2:9" x14ac:dyDescent="0.2">
      <c r="B47" s="243" t="s">
        <v>39</v>
      </c>
      <c r="C47" s="193" t="s">
        <v>40</v>
      </c>
      <c r="D47" s="205"/>
      <c r="E47" s="205"/>
      <c r="F47" s="205"/>
      <c r="G47" s="241"/>
      <c r="H47" s="203" t="str">
        <f t="shared" si="0"/>
        <v/>
      </c>
      <c r="I47" s="206"/>
    </row>
    <row r="48" spans="2:9" x14ac:dyDescent="0.2">
      <c r="B48" s="243"/>
      <c r="C48" s="193"/>
      <c r="D48" s="205"/>
      <c r="E48" s="205"/>
      <c r="F48" s="205"/>
      <c r="G48" s="241"/>
      <c r="H48" s="203" t="str">
        <f t="shared" si="0"/>
        <v/>
      </c>
      <c r="I48" s="206"/>
    </row>
    <row r="49" spans="2:9" x14ac:dyDescent="0.2">
      <c r="B49" s="243" t="s">
        <v>41</v>
      </c>
      <c r="C49" s="193" t="s">
        <v>45</v>
      </c>
      <c r="D49" s="205" t="s">
        <v>1419</v>
      </c>
      <c r="E49" s="205"/>
      <c r="F49" s="205">
        <v>30000</v>
      </c>
      <c r="G49" s="273">
        <v>1</v>
      </c>
      <c r="H49" s="203">
        <f t="shared" si="0"/>
        <v>30000</v>
      </c>
      <c r="I49" s="206"/>
    </row>
    <row r="50" spans="2:9" x14ac:dyDescent="0.2">
      <c r="B50" s="243"/>
      <c r="C50" s="193"/>
      <c r="D50" s="205"/>
      <c r="E50" s="205"/>
      <c r="F50" s="205"/>
      <c r="G50" s="241"/>
      <c r="H50" s="203" t="str">
        <f t="shared" si="0"/>
        <v/>
      </c>
      <c r="I50" s="206"/>
    </row>
    <row r="51" spans="2:9" ht="25.5" x14ac:dyDescent="0.2">
      <c r="B51" s="243" t="s">
        <v>42</v>
      </c>
      <c r="C51" s="193" t="s">
        <v>46</v>
      </c>
      <c r="D51" s="205" t="s">
        <v>28</v>
      </c>
      <c r="E51" s="205"/>
      <c r="F51" s="226">
        <v>30000</v>
      </c>
      <c r="G51" s="273"/>
      <c r="H51" s="203">
        <f t="shared" si="0"/>
        <v>0</v>
      </c>
      <c r="I51" s="206"/>
    </row>
    <row r="52" spans="2:9" x14ac:dyDescent="0.2">
      <c r="B52" s="243"/>
      <c r="C52" s="193"/>
      <c r="D52" s="205"/>
      <c r="E52" s="205"/>
      <c r="F52" s="205"/>
      <c r="G52" s="241"/>
      <c r="H52" s="203" t="str">
        <f t="shared" si="0"/>
        <v/>
      </c>
      <c r="I52" s="206"/>
    </row>
    <row r="53" spans="2:9" x14ac:dyDescent="0.2">
      <c r="B53" s="243" t="s">
        <v>43</v>
      </c>
      <c r="C53" s="193" t="s">
        <v>48</v>
      </c>
      <c r="D53" s="205" t="s">
        <v>1419</v>
      </c>
      <c r="E53" s="205"/>
      <c r="F53" s="205">
        <v>30000</v>
      </c>
      <c r="G53" s="273">
        <v>1</v>
      </c>
      <c r="H53" s="203">
        <f t="shared" si="0"/>
        <v>30000</v>
      </c>
      <c r="I53" s="206"/>
    </row>
    <row r="54" spans="2:9" x14ac:dyDescent="0.2">
      <c r="B54" s="243"/>
      <c r="C54" s="193"/>
      <c r="D54" s="205"/>
      <c r="E54" s="205"/>
      <c r="F54" s="205"/>
      <c r="G54" s="241"/>
      <c r="H54" s="203" t="str">
        <f t="shared" si="0"/>
        <v/>
      </c>
      <c r="I54" s="206"/>
    </row>
    <row r="55" spans="2:9" ht="25.5" x14ac:dyDescent="0.2">
      <c r="B55" s="243" t="s">
        <v>44</v>
      </c>
      <c r="C55" s="193" t="s">
        <v>47</v>
      </c>
      <c r="D55" s="205" t="s">
        <v>28</v>
      </c>
      <c r="E55" s="205"/>
      <c r="F55" s="226">
        <v>30000</v>
      </c>
      <c r="G55" s="273"/>
      <c r="H55" s="203">
        <f t="shared" si="0"/>
        <v>0</v>
      </c>
      <c r="I55" s="206"/>
    </row>
    <row r="56" spans="2:9" x14ac:dyDescent="0.2">
      <c r="B56" s="243"/>
      <c r="C56" s="193"/>
      <c r="D56" s="205"/>
      <c r="E56" s="205"/>
      <c r="F56" s="205"/>
      <c r="G56" s="241"/>
      <c r="H56" s="203" t="str">
        <f t="shared" si="0"/>
        <v/>
      </c>
      <c r="I56" s="206"/>
    </row>
    <row r="57" spans="2:9" x14ac:dyDescent="0.2">
      <c r="B57" s="243" t="s">
        <v>49</v>
      </c>
      <c r="C57" s="193" t="s">
        <v>50</v>
      </c>
      <c r="D57" s="205"/>
      <c r="E57" s="205"/>
      <c r="F57" s="205"/>
      <c r="G57" s="241"/>
      <c r="H57" s="203" t="str">
        <f t="shared" si="0"/>
        <v/>
      </c>
      <c r="I57" s="206"/>
    </row>
    <row r="58" spans="2:9" x14ac:dyDescent="0.2">
      <c r="B58" s="243"/>
      <c r="C58" s="193"/>
      <c r="D58" s="205"/>
      <c r="E58" s="205"/>
      <c r="F58" s="205"/>
      <c r="G58" s="241"/>
      <c r="H58" s="203" t="str">
        <f t="shared" si="0"/>
        <v/>
      </c>
      <c r="I58" s="206"/>
    </row>
    <row r="59" spans="2:9" x14ac:dyDescent="0.2">
      <c r="B59" s="243" t="s">
        <v>51</v>
      </c>
      <c r="C59" s="193" t="s">
        <v>52</v>
      </c>
      <c r="D59" s="205"/>
      <c r="E59" s="205"/>
      <c r="F59" s="205"/>
      <c r="G59" s="241"/>
      <c r="H59" s="203" t="str">
        <f t="shared" si="0"/>
        <v/>
      </c>
      <c r="I59" s="206"/>
    </row>
    <row r="60" spans="2:9" x14ac:dyDescent="0.2">
      <c r="B60" s="243"/>
      <c r="C60" s="193"/>
      <c r="D60" s="205"/>
      <c r="E60" s="205"/>
      <c r="F60" s="205"/>
      <c r="G60" s="241"/>
      <c r="H60" s="203" t="str">
        <f t="shared" si="0"/>
        <v/>
      </c>
      <c r="I60" s="206"/>
    </row>
    <row r="61" spans="2:9" x14ac:dyDescent="0.2">
      <c r="B61" s="243" t="s">
        <v>53</v>
      </c>
      <c r="C61" s="193" t="s">
        <v>54</v>
      </c>
      <c r="D61" s="205" t="s">
        <v>203</v>
      </c>
      <c r="E61" s="205" t="s">
        <v>10</v>
      </c>
      <c r="F61" s="205">
        <v>600</v>
      </c>
      <c r="G61" s="278"/>
      <c r="H61" s="272">
        <v>5850</v>
      </c>
      <c r="I61" s="206"/>
    </row>
    <row r="62" spans="2:9" x14ac:dyDescent="0.2">
      <c r="B62" s="243"/>
      <c r="C62" s="193"/>
      <c r="D62" s="205"/>
      <c r="E62" s="205"/>
      <c r="F62" s="205"/>
      <c r="G62" s="278"/>
      <c r="H62" s="272" t="s">
        <v>2587</v>
      </c>
      <c r="I62" s="206"/>
    </row>
    <row r="63" spans="2:9" x14ac:dyDescent="0.2">
      <c r="B63" s="243" t="s">
        <v>55</v>
      </c>
      <c r="C63" s="193" t="s">
        <v>60</v>
      </c>
      <c r="D63" s="205" t="s">
        <v>203</v>
      </c>
      <c r="E63" s="205" t="s">
        <v>10</v>
      </c>
      <c r="F63" s="205">
        <v>500</v>
      </c>
      <c r="G63" s="278"/>
      <c r="H63" s="272">
        <v>4900</v>
      </c>
      <c r="I63" s="206"/>
    </row>
    <row r="64" spans="2:9" x14ac:dyDescent="0.2">
      <c r="B64" s="243"/>
      <c r="C64" s="193"/>
      <c r="D64" s="205"/>
      <c r="E64" s="205"/>
      <c r="F64" s="205"/>
      <c r="G64" s="278"/>
      <c r="H64" s="272" t="s">
        <v>2587</v>
      </c>
      <c r="I64" s="206"/>
    </row>
    <row r="65" spans="2:9" x14ac:dyDescent="0.2">
      <c r="B65" s="243" t="s">
        <v>56</v>
      </c>
      <c r="C65" s="193" t="s">
        <v>61</v>
      </c>
      <c r="D65" s="205" t="s">
        <v>203</v>
      </c>
      <c r="E65" s="205" t="s">
        <v>10</v>
      </c>
      <c r="F65" s="205">
        <v>400</v>
      </c>
      <c r="G65" s="278"/>
      <c r="H65" s="272">
        <v>5500</v>
      </c>
      <c r="I65" s="206"/>
    </row>
    <row r="66" spans="2:9" x14ac:dyDescent="0.2">
      <c r="B66" s="243"/>
      <c r="C66" s="193"/>
      <c r="D66" s="205"/>
      <c r="E66" s="205"/>
      <c r="F66" s="205"/>
      <c r="G66" s="278"/>
      <c r="H66" s="272" t="s">
        <v>2587</v>
      </c>
      <c r="I66" s="206"/>
    </row>
    <row r="67" spans="2:9" x14ac:dyDescent="0.2">
      <c r="B67" s="243" t="s">
        <v>58</v>
      </c>
      <c r="C67" s="193" t="s">
        <v>62</v>
      </c>
      <c r="D67" s="205" t="s">
        <v>203</v>
      </c>
      <c r="E67" s="205" t="s">
        <v>10</v>
      </c>
      <c r="F67" s="205">
        <v>300</v>
      </c>
      <c r="G67" s="278"/>
      <c r="H67" s="272">
        <v>6000</v>
      </c>
      <c r="I67" s="206"/>
    </row>
    <row r="68" spans="2:9" x14ac:dyDescent="0.2">
      <c r="B68" s="243"/>
      <c r="C68" s="193"/>
      <c r="D68" s="205"/>
      <c r="E68" s="205"/>
      <c r="F68" s="205"/>
      <c r="G68" s="241"/>
      <c r="H68" s="272" t="str">
        <f t="shared" si="0"/>
        <v/>
      </c>
      <c r="I68" s="206"/>
    </row>
    <row r="69" spans="2:9" x14ac:dyDescent="0.2">
      <c r="B69" s="243"/>
      <c r="C69" s="193"/>
      <c r="D69" s="205"/>
      <c r="E69" s="205"/>
      <c r="F69" s="205"/>
      <c r="G69" s="241"/>
      <c r="H69" s="272" t="str">
        <f t="shared" si="0"/>
        <v/>
      </c>
      <c r="I69" s="206"/>
    </row>
    <row r="70" spans="2:9" x14ac:dyDescent="0.2">
      <c r="B70" s="243" t="s">
        <v>63</v>
      </c>
      <c r="C70" s="193" t="s">
        <v>2936</v>
      </c>
      <c r="D70" s="205"/>
      <c r="E70" s="205"/>
      <c r="F70" s="205"/>
      <c r="G70" s="241"/>
      <c r="H70" s="272" t="str">
        <f t="shared" si="0"/>
        <v/>
      </c>
      <c r="I70" s="206"/>
    </row>
    <row r="71" spans="2:9" x14ac:dyDescent="0.2">
      <c r="B71" s="243"/>
      <c r="C71" s="193"/>
      <c r="D71" s="205"/>
      <c r="E71" s="205"/>
      <c r="F71" s="205"/>
      <c r="G71" s="241"/>
      <c r="H71" s="272" t="str">
        <f t="shared" si="0"/>
        <v/>
      </c>
      <c r="I71" s="206"/>
    </row>
    <row r="72" spans="2:9" x14ac:dyDescent="0.2">
      <c r="B72" s="243" t="s">
        <v>53</v>
      </c>
      <c r="C72" s="227" t="s">
        <v>2938</v>
      </c>
      <c r="D72" s="205" t="s">
        <v>203</v>
      </c>
      <c r="E72" s="205"/>
      <c r="F72" s="228">
        <v>40</v>
      </c>
      <c r="G72" s="242"/>
      <c r="H72" s="272">
        <f t="shared" si="0"/>
        <v>0</v>
      </c>
      <c r="I72" s="206"/>
    </row>
    <row r="73" spans="2:9" x14ac:dyDescent="0.2">
      <c r="B73" s="243"/>
      <c r="C73" s="227"/>
      <c r="D73" s="205"/>
      <c r="E73" s="205"/>
      <c r="F73" s="228"/>
      <c r="G73" s="229"/>
      <c r="H73" s="272" t="str">
        <f t="shared" si="0"/>
        <v/>
      </c>
      <c r="I73" s="206"/>
    </row>
    <row r="74" spans="2:9" ht="25.5" x14ac:dyDescent="0.2">
      <c r="B74" s="243" t="s">
        <v>55</v>
      </c>
      <c r="C74" s="227" t="s">
        <v>2939</v>
      </c>
      <c r="D74" s="205" t="s">
        <v>203</v>
      </c>
      <c r="E74" s="205"/>
      <c r="F74" s="228">
        <v>40</v>
      </c>
      <c r="G74" s="229"/>
      <c r="H74" s="272">
        <f t="shared" si="0"/>
        <v>0</v>
      </c>
      <c r="I74" s="206"/>
    </row>
    <row r="75" spans="2:9" x14ac:dyDescent="0.2">
      <c r="B75" s="243"/>
      <c r="C75" s="227"/>
      <c r="D75" s="205"/>
      <c r="E75" s="205"/>
      <c r="F75" s="228"/>
      <c r="G75" s="229"/>
      <c r="H75" s="272" t="str">
        <f t="shared" si="0"/>
        <v/>
      </c>
      <c r="I75" s="206"/>
    </row>
    <row r="76" spans="2:9" ht="25.5" x14ac:dyDescent="0.2">
      <c r="B76" s="243" t="s">
        <v>56</v>
      </c>
      <c r="C76" s="227" t="s">
        <v>2940</v>
      </c>
      <c r="D76" s="205" t="s">
        <v>203</v>
      </c>
      <c r="E76" s="205"/>
      <c r="F76" s="228">
        <v>40</v>
      </c>
      <c r="G76" s="229"/>
      <c r="H76" s="272">
        <f t="shared" si="0"/>
        <v>0</v>
      </c>
      <c r="I76" s="206"/>
    </row>
    <row r="77" spans="2:9" x14ac:dyDescent="0.2">
      <c r="B77" s="243"/>
      <c r="C77" s="227"/>
      <c r="D77" s="205"/>
      <c r="E77" s="205"/>
      <c r="F77" s="228"/>
      <c r="G77" s="229"/>
      <c r="H77" s="272" t="str">
        <f t="shared" si="0"/>
        <v/>
      </c>
      <c r="I77" s="206"/>
    </row>
    <row r="78" spans="2:9" x14ac:dyDescent="0.2">
      <c r="B78" s="243" t="s">
        <v>57</v>
      </c>
      <c r="C78" s="227" t="s">
        <v>2937</v>
      </c>
      <c r="D78" s="205" t="s">
        <v>203</v>
      </c>
      <c r="E78" s="205"/>
      <c r="F78" s="228">
        <v>40</v>
      </c>
      <c r="G78" s="229"/>
      <c r="H78" s="272">
        <f t="shared" si="0"/>
        <v>0</v>
      </c>
      <c r="I78" s="206"/>
    </row>
    <row r="79" spans="2:9" x14ac:dyDescent="0.2">
      <c r="B79" s="243"/>
      <c r="C79" s="227"/>
      <c r="D79" s="205"/>
      <c r="E79" s="205"/>
      <c r="F79" s="228"/>
      <c r="G79" s="229"/>
      <c r="H79" s="272" t="str">
        <f t="shared" si="0"/>
        <v/>
      </c>
      <c r="I79" s="206"/>
    </row>
    <row r="80" spans="2:9" x14ac:dyDescent="0.2">
      <c r="B80" s="243" t="s">
        <v>58</v>
      </c>
      <c r="C80" s="227" t="s">
        <v>2830</v>
      </c>
      <c r="D80" s="205" t="s">
        <v>203</v>
      </c>
      <c r="E80" s="205"/>
      <c r="F80" s="228">
        <v>40</v>
      </c>
      <c r="G80" s="229"/>
      <c r="H80" s="272">
        <f t="shared" si="0"/>
        <v>0</v>
      </c>
      <c r="I80" s="206"/>
    </row>
    <row r="81" spans="2:9" x14ac:dyDescent="0.2">
      <c r="B81" s="243"/>
      <c r="C81" s="227"/>
      <c r="D81" s="205"/>
      <c r="E81" s="205"/>
      <c r="F81" s="228"/>
      <c r="G81" s="229"/>
      <c r="H81" s="272" t="str">
        <f t="shared" si="0"/>
        <v/>
      </c>
      <c r="I81" s="206"/>
    </row>
    <row r="82" spans="2:9" x14ac:dyDescent="0.2">
      <c r="B82" s="243" t="s">
        <v>59</v>
      </c>
      <c r="C82" s="227" t="s">
        <v>2941</v>
      </c>
      <c r="D82" s="205" t="s">
        <v>203</v>
      </c>
      <c r="E82" s="205"/>
      <c r="F82" s="228">
        <v>40</v>
      </c>
      <c r="G82" s="229"/>
      <c r="H82" s="272">
        <f t="shared" si="0"/>
        <v>0</v>
      </c>
      <c r="I82" s="206"/>
    </row>
    <row r="83" spans="2:9" x14ac:dyDescent="0.2">
      <c r="B83" s="243"/>
      <c r="C83" s="227"/>
      <c r="D83" s="205"/>
      <c r="E83" s="205"/>
      <c r="F83" s="228"/>
      <c r="G83" s="229"/>
      <c r="H83" s="272" t="str">
        <f t="shared" si="0"/>
        <v/>
      </c>
      <c r="I83" s="206"/>
    </row>
    <row r="84" spans="2:9" x14ac:dyDescent="0.2">
      <c r="B84" s="243" t="s">
        <v>237</v>
      </c>
      <c r="C84" s="227" t="s">
        <v>2942</v>
      </c>
      <c r="D84" s="205" t="s">
        <v>203</v>
      </c>
      <c r="E84" s="205"/>
      <c r="F84" s="228">
        <v>40</v>
      </c>
      <c r="G84" s="229"/>
      <c r="H84" s="272">
        <f t="shared" si="0"/>
        <v>0</v>
      </c>
      <c r="I84" s="206"/>
    </row>
    <row r="85" spans="2:9" x14ac:dyDescent="0.2">
      <c r="B85" s="243"/>
      <c r="C85" s="227"/>
      <c r="D85" s="205"/>
      <c r="E85" s="205"/>
      <c r="F85" s="228"/>
      <c r="G85" s="229"/>
      <c r="H85" s="272"/>
      <c r="I85" s="206"/>
    </row>
    <row r="86" spans="2:9" x14ac:dyDescent="0.2">
      <c r="B86" s="243" t="s">
        <v>64</v>
      </c>
      <c r="C86" s="227" t="s">
        <v>2943</v>
      </c>
      <c r="D86" s="205" t="s">
        <v>203</v>
      </c>
      <c r="E86" s="205"/>
      <c r="F86" s="228">
        <v>40</v>
      </c>
      <c r="G86" s="229"/>
      <c r="H86" s="272">
        <f t="shared" si="0"/>
        <v>0</v>
      </c>
      <c r="I86" s="206"/>
    </row>
    <row r="87" spans="2:9" x14ac:dyDescent="0.2">
      <c r="B87" s="243"/>
      <c r="C87" s="193"/>
      <c r="D87" s="205"/>
      <c r="E87" s="205"/>
      <c r="F87" s="205"/>
      <c r="G87" s="208"/>
      <c r="H87" s="272"/>
      <c r="I87" s="206"/>
    </row>
    <row r="88" spans="2:9" x14ac:dyDescent="0.2">
      <c r="B88" s="243"/>
      <c r="C88" s="193"/>
      <c r="D88" s="205"/>
      <c r="E88" s="205"/>
      <c r="F88" s="205"/>
      <c r="G88" s="208"/>
      <c r="H88" s="203"/>
      <c r="I88" s="206"/>
    </row>
    <row r="89" spans="2:9" x14ac:dyDescent="0.2">
      <c r="B89" s="243"/>
      <c r="C89" s="193"/>
      <c r="D89" s="205"/>
      <c r="E89" s="205"/>
      <c r="F89" s="205"/>
      <c r="G89" s="208"/>
      <c r="H89" s="203"/>
      <c r="I89" s="206"/>
    </row>
    <row r="90" spans="2:9" x14ac:dyDescent="0.2">
      <c r="B90" s="243"/>
      <c r="C90" s="193"/>
      <c r="D90" s="205"/>
      <c r="E90" s="205"/>
      <c r="F90" s="205"/>
      <c r="G90" s="208"/>
      <c r="H90" s="203"/>
      <c r="I90" s="206"/>
    </row>
    <row r="91" spans="2:9" x14ac:dyDescent="0.2">
      <c r="B91" s="243"/>
      <c r="C91" s="193"/>
      <c r="D91" s="205"/>
      <c r="E91" s="205"/>
      <c r="F91" s="205"/>
      <c r="G91" s="208"/>
      <c r="H91" s="203"/>
      <c r="I91" s="206"/>
    </row>
    <row r="92" spans="2:9" x14ac:dyDescent="0.2">
      <c r="B92" s="243"/>
      <c r="C92" s="193"/>
      <c r="D92" s="205"/>
      <c r="E92" s="205"/>
      <c r="F92" s="205"/>
      <c r="G92" s="208"/>
      <c r="H92" s="203" t="str">
        <f t="shared" si="0"/>
        <v/>
      </c>
      <c r="I92" s="206"/>
    </row>
    <row r="93" spans="2:9" s="224" customFormat="1" ht="20.100000000000001" customHeight="1" x14ac:dyDescent="0.2">
      <c r="B93" s="284" t="str">
        <f>B30</f>
        <v>C1.2</v>
      </c>
      <c r="C93" s="219" t="s">
        <v>14</v>
      </c>
      <c r="D93" s="220"/>
      <c r="E93" s="220"/>
      <c r="F93" s="221"/>
      <c r="G93" s="221"/>
      <c r="H93" s="222">
        <f>SUM(H39:H92)</f>
        <v>82250</v>
      </c>
      <c r="I93" s="223"/>
    </row>
    <row r="94" spans="2:9" x14ac:dyDescent="0.2">
      <c r="B94" s="413" t="str">
        <f>Client1</f>
        <v>Province of KwaZulu-Natal</v>
      </c>
      <c r="C94" s="413"/>
      <c r="D94" s="413"/>
      <c r="E94" s="413"/>
      <c r="F94" s="414" t="str">
        <f>"Contract No. "&amp;ContractNo</f>
        <v>Contract No. ZNB01127/00000/00/HOD/INF/21/T</v>
      </c>
      <c r="G94" s="414"/>
      <c r="H94" s="414"/>
    </row>
    <row r="95" spans="2:9" x14ac:dyDescent="0.2">
      <c r="B95" s="413" t="str">
        <f>Client2</f>
        <v>Department of Transport</v>
      </c>
      <c r="C95" s="413"/>
      <c r="D95" s="413"/>
      <c r="E95" s="413"/>
      <c r="F95" s="414"/>
      <c r="G95" s="414"/>
      <c r="H95" s="414"/>
    </row>
    <row r="96" spans="2:9" x14ac:dyDescent="0.2">
      <c r="B96" s="416"/>
      <c r="C96" s="416"/>
      <c r="D96" s="416"/>
      <c r="E96" s="416"/>
      <c r="F96" s="415"/>
      <c r="G96" s="415"/>
      <c r="H96" s="415"/>
    </row>
    <row r="97" spans="2:9" x14ac:dyDescent="0.2">
      <c r="B97" s="417" t="s">
        <v>8</v>
      </c>
      <c r="C97" s="418"/>
      <c r="D97" s="418"/>
      <c r="E97" s="418"/>
      <c r="F97" s="418"/>
      <c r="G97" s="418"/>
      <c r="H97" s="419" t="str">
        <f>H34</f>
        <v>CHAPTER C1.2</v>
      </c>
      <c r="I97" s="307"/>
    </row>
    <row r="98" spans="2:9" x14ac:dyDescent="0.2">
      <c r="B98" s="420" t="str">
        <f>ContractDescription</f>
        <v>REHABILITATION OF PROVINCIAL ROAD P47-3 (KM 38.00 TO KM 48.00) IN THE EMPANGENI REGION</v>
      </c>
      <c r="C98" s="421"/>
      <c r="D98" s="421"/>
      <c r="E98" s="421"/>
      <c r="F98" s="421"/>
      <c r="G98" s="421"/>
      <c r="H98" s="414"/>
      <c r="I98" s="199"/>
    </row>
    <row r="99" spans="2:9" x14ac:dyDescent="0.2">
      <c r="B99" s="420"/>
      <c r="C99" s="421"/>
      <c r="D99" s="421"/>
      <c r="E99" s="421"/>
      <c r="F99" s="421"/>
      <c r="G99" s="421"/>
      <c r="H99" s="414"/>
      <c r="I99" s="199"/>
    </row>
    <row r="100" spans="2:9" x14ac:dyDescent="0.2">
      <c r="B100" s="422"/>
      <c r="C100" s="423"/>
      <c r="D100" s="423"/>
      <c r="E100" s="423"/>
      <c r="F100" s="423"/>
      <c r="G100" s="423"/>
      <c r="H100" s="415"/>
      <c r="I100" s="199"/>
    </row>
    <row r="101" spans="2:9" s="202" customFormat="1" ht="24.95" customHeight="1" x14ac:dyDescent="0.2">
      <c r="B101" s="236" t="s">
        <v>0</v>
      </c>
      <c r="C101" s="200" t="s">
        <v>1</v>
      </c>
      <c r="D101" s="200" t="s">
        <v>2</v>
      </c>
      <c r="E101" s="200" t="s">
        <v>10</v>
      </c>
      <c r="F101" s="200" t="s">
        <v>3</v>
      </c>
      <c r="G101" s="200" t="s">
        <v>4</v>
      </c>
      <c r="H101" s="200" t="s">
        <v>5</v>
      </c>
      <c r="I101" s="201"/>
    </row>
    <row r="102" spans="2:9" s="224" customFormat="1" ht="20.100000000000001" customHeight="1" x14ac:dyDescent="0.2">
      <c r="B102" s="284"/>
      <c r="C102" s="219" t="s">
        <v>29</v>
      </c>
      <c r="D102" s="220"/>
      <c r="E102" s="220"/>
      <c r="F102" s="221"/>
      <c r="G102" s="221"/>
      <c r="H102" s="222">
        <f>H93</f>
        <v>82250</v>
      </c>
      <c r="I102" s="223"/>
    </row>
    <row r="103" spans="2:9" x14ac:dyDescent="0.2">
      <c r="B103" s="243"/>
      <c r="C103" s="193"/>
      <c r="D103" s="205"/>
      <c r="E103" s="205"/>
      <c r="F103" s="205"/>
      <c r="G103" s="208"/>
      <c r="H103" s="203"/>
      <c r="I103" s="206"/>
    </row>
    <row r="104" spans="2:9" x14ac:dyDescent="0.2">
      <c r="B104" s="243" t="s">
        <v>66</v>
      </c>
      <c r="C104" s="193" t="s">
        <v>67</v>
      </c>
      <c r="D104" s="205"/>
      <c r="E104" s="205"/>
      <c r="F104" s="205"/>
      <c r="G104" s="208"/>
      <c r="H104" s="203" t="str">
        <f t="shared" ref="H104:H151" si="2">IF(D104="","",F104*G104)</f>
        <v/>
      </c>
      <c r="I104" s="206"/>
    </row>
    <row r="105" spans="2:9" x14ac:dyDescent="0.2">
      <c r="B105" s="243"/>
      <c r="C105" s="193"/>
      <c r="D105" s="205"/>
      <c r="E105" s="205"/>
      <c r="F105" s="205"/>
      <c r="G105" s="208"/>
      <c r="H105" s="203" t="str">
        <f t="shared" si="2"/>
        <v/>
      </c>
      <c r="I105" s="206"/>
    </row>
    <row r="106" spans="2:9" x14ac:dyDescent="0.2">
      <c r="B106" s="243" t="s">
        <v>53</v>
      </c>
      <c r="C106" s="193" t="s">
        <v>68</v>
      </c>
      <c r="D106" s="205" t="s">
        <v>1419</v>
      </c>
      <c r="E106" s="205"/>
      <c r="F106" s="205">
        <v>50000</v>
      </c>
      <c r="G106" s="213">
        <v>1</v>
      </c>
      <c r="H106" s="203">
        <f t="shared" si="2"/>
        <v>50000</v>
      </c>
      <c r="I106" s="206"/>
    </row>
    <row r="107" spans="2:9" x14ac:dyDescent="0.2">
      <c r="B107" s="243"/>
      <c r="C107" s="193"/>
      <c r="D107" s="205"/>
      <c r="E107" s="205"/>
      <c r="F107" s="205"/>
      <c r="G107" s="213"/>
      <c r="H107" s="203" t="str">
        <f t="shared" si="2"/>
        <v/>
      </c>
      <c r="I107" s="206"/>
    </row>
    <row r="108" spans="2:9" ht="25.5" x14ac:dyDescent="0.2">
      <c r="B108" s="243" t="s">
        <v>55</v>
      </c>
      <c r="C108" s="193" t="s">
        <v>69</v>
      </c>
      <c r="D108" s="205" t="s">
        <v>28</v>
      </c>
      <c r="E108" s="205"/>
      <c r="F108" s="226">
        <f>H106</f>
        <v>50000</v>
      </c>
      <c r="G108" s="213"/>
      <c r="H108" s="203">
        <f t="shared" si="2"/>
        <v>0</v>
      </c>
      <c r="I108" s="206"/>
    </row>
    <row r="109" spans="2:9" x14ac:dyDescent="0.2">
      <c r="B109" s="243"/>
      <c r="C109" s="193"/>
      <c r="D109" s="205"/>
      <c r="E109" s="205"/>
      <c r="F109" s="205"/>
      <c r="G109" s="213"/>
      <c r="H109" s="203" t="str">
        <f t="shared" si="2"/>
        <v/>
      </c>
      <c r="I109" s="206"/>
    </row>
    <row r="110" spans="2:9" x14ac:dyDescent="0.2">
      <c r="B110" s="243" t="s">
        <v>70</v>
      </c>
      <c r="C110" s="193" t="s">
        <v>71</v>
      </c>
      <c r="D110" s="205"/>
      <c r="E110" s="205"/>
      <c r="F110" s="205"/>
      <c r="G110" s="213"/>
      <c r="H110" s="203" t="str">
        <f t="shared" si="2"/>
        <v/>
      </c>
      <c r="I110" s="206"/>
    </row>
    <row r="111" spans="2:9" x14ac:dyDescent="0.2">
      <c r="B111" s="243"/>
      <c r="C111" s="193"/>
      <c r="D111" s="205"/>
      <c r="E111" s="205"/>
      <c r="F111" s="205"/>
      <c r="G111" s="213"/>
      <c r="H111" s="203" t="str">
        <f t="shared" si="2"/>
        <v/>
      </c>
      <c r="I111" s="206"/>
    </row>
    <row r="112" spans="2:9" x14ac:dyDescent="0.2">
      <c r="B112" s="243" t="s">
        <v>72</v>
      </c>
      <c r="C112" s="193" t="s">
        <v>74</v>
      </c>
      <c r="D112" s="205" t="s">
        <v>1419</v>
      </c>
      <c r="E112" s="205"/>
      <c r="F112" s="205">
        <v>25000</v>
      </c>
      <c r="G112" s="213">
        <v>1</v>
      </c>
      <c r="H112" s="203">
        <f t="shared" si="2"/>
        <v>25000</v>
      </c>
      <c r="I112" s="206"/>
    </row>
    <row r="113" spans="2:9" x14ac:dyDescent="0.2">
      <c r="B113" s="243"/>
      <c r="C113" s="193"/>
      <c r="D113" s="205"/>
      <c r="E113" s="205"/>
      <c r="F113" s="205"/>
      <c r="G113" s="213"/>
      <c r="H113" s="203" t="str">
        <f t="shared" si="2"/>
        <v/>
      </c>
      <c r="I113" s="206"/>
    </row>
    <row r="114" spans="2:9" ht="25.5" x14ac:dyDescent="0.2">
      <c r="B114" s="243" t="s">
        <v>73</v>
      </c>
      <c r="C114" s="193" t="s">
        <v>75</v>
      </c>
      <c r="D114" s="205" t="s">
        <v>28</v>
      </c>
      <c r="E114" s="205"/>
      <c r="F114" s="205">
        <v>25000</v>
      </c>
      <c r="G114" s="213"/>
      <c r="H114" s="203">
        <f t="shared" si="2"/>
        <v>0</v>
      </c>
      <c r="I114" s="206"/>
    </row>
    <row r="115" spans="2:9" x14ac:dyDescent="0.2">
      <c r="B115" s="243"/>
      <c r="C115" s="193"/>
      <c r="D115" s="205"/>
      <c r="E115" s="205"/>
      <c r="F115" s="205"/>
      <c r="G115" s="213"/>
      <c r="H115" s="203"/>
      <c r="I115" s="206"/>
    </row>
    <row r="116" spans="2:9" x14ac:dyDescent="0.2">
      <c r="B116" s="243" t="s">
        <v>2850</v>
      </c>
      <c r="C116" s="210" t="s">
        <v>2851</v>
      </c>
      <c r="D116" s="213"/>
      <c r="F116" s="205"/>
      <c r="G116" s="213"/>
      <c r="H116" s="225"/>
      <c r="I116" s="206"/>
    </row>
    <row r="117" spans="2:9" x14ac:dyDescent="0.2">
      <c r="B117" s="257"/>
      <c r="C117" s="231"/>
      <c r="D117" s="213"/>
      <c r="F117" s="205"/>
      <c r="G117" s="213"/>
      <c r="H117" s="225"/>
      <c r="I117" s="206"/>
    </row>
    <row r="118" spans="2:9" x14ac:dyDescent="0.2">
      <c r="B118" s="243" t="s">
        <v>53</v>
      </c>
      <c r="C118" s="210" t="s">
        <v>2852</v>
      </c>
      <c r="D118" s="213" t="s">
        <v>2853</v>
      </c>
      <c r="F118" s="205">
        <v>250000</v>
      </c>
      <c r="G118" s="213">
        <v>1</v>
      </c>
      <c r="H118" s="203">
        <f t="shared" si="2"/>
        <v>250000</v>
      </c>
      <c r="I118" s="206"/>
    </row>
    <row r="119" spans="2:9" x14ac:dyDescent="0.2">
      <c r="B119" s="243"/>
      <c r="C119" s="210"/>
      <c r="D119" s="213"/>
      <c r="F119" s="205"/>
      <c r="G119" s="213"/>
      <c r="H119" s="225"/>
      <c r="I119" s="206"/>
    </row>
    <row r="120" spans="2:9" ht="25.5" x14ac:dyDescent="0.2">
      <c r="B120" s="243" t="s">
        <v>55</v>
      </c>
      <c r="C120" s="210" t="s">
        <v>2854</v>
      </c>
      <c r="D120" s="213" t="s">
        <v>28</v>
      </c>
      <c r="F120" s="226">
        <f>H118</f>
        <v>250000</v>
      </c>
      <c r="G120" s="232"/>
      <c r="H120" s="203">
        <f t="shared" si="2"/>
        <v>0</v>
      </c>
      <c r="I120" s="206"/>
    </row>
    <row r="121" spans="2:9" x14ac:dyDescent="0.2">
      <c r="B121" s="243"/>
      <c r="C121" s="193"/>
      <c r="D121" s="205"/>
      <c r="F121" s="205"/>
      <c r="G121" s="226"/>
      <c r="H121" s="225"/>
      <c r="I121" s="206"/>
    </row>
    <row r="122" spans="2:9" x14ac:dyDescent="0.2">
      <c r="B122" s="243"/>
      <c r="C122" s="193"/>
      <c r="D122" s="205"/>
      <c r="F122" s="205"/>
      <c r="G122" s="205"/>
      <c r="H122" s="225"/>
      <c r="I122" s="206"/>
    </row>
    <row r="123" spans="2:9" ht="25.5" x14ac:dyDescent="0.2">
      <c r="B123" s="243" t="s">
        <v>2855</v>
      </c>
      <c r="C123" s="193" t="s">
        <v>2856</v>
      </c>
      <c r="D123" s="205"/>
      <c r="F123" s="205"/>
      <c r="G123" s="205"/>
      <c r="H123" s="225"/>
      <c r="I123" s="206"/>
    </row>
    <row r="124" spans="2:9" x14ac:dyDescent="0.2">
      <c r="B124" s="243"/>
      <c r="C124" s="193"/>
      <c r="D124" s="205"/>
      <c r="F124" s="205"/>
      <c r="G124" s="205"/>
      <c r="H124" s="225"/>
      <c r="I124" s="206"/>
    </row>
    <row r="125" spans="2:9" ht="25.5" x14ac:dyDescent="0.2">
      <c r="B125" s="243" t="s">
        <v>2857</v>
      </c>
      <c r="C125" s="193" t="s">
        <v>2858</v>
      </c>
      <c r="D125" s="205" t="s">
        <v>1505</v>
      </c>
      <c r="F125" s="205">
        <v>750000</v>
      </c>
      <c r="G125" s="205">
        <v>1</v>
      </c>
      <c r="H125" s="203">
        <f t="shared" si="2"/>
        <v>750000</v>
      </c>
      <c r="I125" s="206"/>
    </row>
    <row r="126" spans="2:9" x14ac:dyDescent="0.2">
      <c r="B126" s="243"/>
      <c r="C126" s="193"/>
      <c r="D126" s="205"/>
      <c r="F126" s="205"/>
      <c r="G126" s="205"/>
      <c r="H126" s="225"/>
      <c r="I126" s="206"/>
    </row>
    <row r="127" spans="2:9" ht="25.5" x14ac:dyDescent="0.2">
      <c r="B127" s="243" t="s">
        <v>2859</v>
      </c>
      <c r="C127" s="193" t="s">
        <v>2860</v>
      </c>
      <c r="D127" s="205" t="s">
        <v>28</v>
      </c>
      <c r="F127" s="205">
        <f>H125</f>
        <v>750000</v>
      </c>
      <c r="G127" s="233"/>
      <c r="H127" s="203">
        <f t="shared" si="2"/>
        <v>0</v>
      </c>
      <c r="I127" s="206"/>
    </row>
    <row r="128" spans="2:9" x14ac:dyDescent="0.2">
      <c r="B128" s="243"/>
      <c r="C128" s="193"/>
      <c r="D128" s="205"/>
      <c r="E128" s="205"/>
      <c r="F128" s="205"/>
      <c r="G128" s="208"/>
      <c r="H128" s="203"/>
      <c r="I128" s="206"/>
    </row>
    <row r="129" spans="2:9" x14ac:dyDescent="0.2">
      <c r="B129" s="243"/>
      <c r="C129" s="193"/>
      <c r="D129" s="205"/>
      <c r="E129" s="205"/>
      <c r="F129" s="205"/>
      <c r="G129" s="208"/>
      <c r="H129" s="203"/>
      <c r="I129" s="206"/>
    </row>
    <row r="130" spans="2:9" x14ac:dyDescent="0.2">
      <c r="B130" s="243"/>
      <c r="C130" s="193"/>
      <c r="D130" s="205"/>
      <c r="E130" s="205"/>
      <c r="F130" s="205"/>
      <c r="G130" s="208"/>
      <c r="H130" s="203"/>
      <c r="I130" s="206"/>
    </row>
    <row r="131" spans="2:9" x14ac:dyDescent="0.2">
      <c r="B131" s="243"/>
      <c r="C131" s="193"/>
      <c r="D131" s="205"/>
      <c r="E131" s="205"/>
      <c r="F131" s="205"/>
      <c r="G131" s="208"/>
      <c r="H131" s="203"/>
      <c r="I131" s="206"/>
    </row>
    <row r="132" spans="2:9" x14ac:dyDescent="0.2">
      <c r="B132" s="243"/>
      <c r="C132" s="193"/>
      <c r="D132" s="205"/>
      <c r="E132" s="205"/>
      <c r="F132" s="205"/>
      <c r="G132" s="208"/>
      <c r="H132" s="203"/>
      <c r="I132" s="206"/>
    </row>
    <row r="133" spans="2:9" x14ac:dyDescent="0.2">
      <c r="B133" s="243"/>
      <c r="C133" s="193"/>
      <c r="D133" s="205"/>
      <c r="E133" s="205"/>
      <c r="F133" s="205"/>
      <c r="G133" s="208"/>
      <c r="H133" s="203"/>
      <c r="I133" s="206"/>
    </row>
    <row r="134" spans="2:9" x14ac:dyDescent="0.2">
      <c r="B134" s="243"/>
      <c r="C134" s="193"/>
      <c r="D134" s="205"/>
      <c r="E134" s="205"/>
      <c r="F134" s="205"/>
      <c r="G134" s="208"/>
      <c r="H134" s="203"/>
      <c r="I134" s="206"/>
    </row>
    <row r="135" spans="2:9" x14ac:dyDescent="0.2">
      <c r="B135" s="243"/>
      <c r="C135" s="193"/>
      <c r="D135" s="205"/>
      <c r="E135" s="205"/>
      <c r="F135" s="205"/>
      <c r="G135" s="208"/>
      <c r="H135" s="203"/>
      <c r="I135" s="206"/>
    </row>
    <row r="136" spans="2:9" x14ac:dyDescent="0.2">
      <c r="B136" s="243"/>
      <c r="C136" s="193"/>
      <c r="D136" s="205"/>
      <c r="E136" s="205"/>
      <c r="F136" s="205"/>
      <c r="G136" s="208"/>
      <c r="H136" s="203"/>
      <c r="I136" s="206"/>
    </row>
    <row r="137" spans="2:9" x14ac:dyDescent="0.2">
      <c r="B137" s="243"/>
      <c r="C137" s="193"/>
      <c r="D137" s="205"/>
      <c r="E137" s="205"/>
      <c r="F137" s="205"/>
      <c r="G137" s="208"/>
      <c r="H137" s="203"/>
      <c r="I137" s="206"/>
    </row>
    <row r="138" spans="2:9" x14ac:dyDescent="0.2">
      <c r="B138" s="243"/>
      <c r="C138" s="193"/>
      <c r="D138" s="205"/>
      <c r="E138" s="205"/>
      <c r="F138" s="205"/>
      <c r="G138" s="208"/>
      <c r="H138" s="203"/>
      <c r="I138" s="206"/>
    </row>
    <row r="139" spans="2:9" x14ac:dyDescent="0.2">
      <c r="B139" s="243"/>
      <c r="C139" s="193"/>
      <c r="D139" s="205"/>
      <c r="E139" s="205"/>
      <c r="F139" s="205"/>
      <c r="G139" s="208"/>
      <c r="H139" s="203"/>
      <c r="I139" s="206"/>
    </row>
    <row r="140" spans="2:9" x14ac:dyDescent="0.2">
      <c r="B140" s="243"/>
      <c r="C140" s="193"/>
      <c r="D140" s="205"/>
      <c r="E140" s="205"/>
      <c r="F140" s="205"/>
      <c r="G140" s="208"/>
      <c r="H140" s="203"/>
      <c r="I140" s="206"/>
    </row>
    <row r="141" spans="2:9" x14ac:dyDescent="0.2">
      <c r="B141" s="243"/>
      <c r="C141" s="193"/>
      <c r="D141" s="205"/>
      <c r="E141" s="205"/>
      <c r="F141" s="205"/>
      <c r="G141" s="208"/>
      <c r="H141" s="203"/>
      <c r="I141" s="206"/>
    </row>
    <row r="142" spans="2:9" x14ac:dyDescent="0.2">
      <c r="B142" s="243"/>
      <c r="C142" s="193"/>
      <c r="D142" s="205"/>
      <c r="E142" s="205"/>
      <c r="F142" s="205"/>
      <c r="G142" s="208"/>
      <c r="H142" s="203"/>
      <c r="I142" s="206"/>
    </row>
    <row r="143" spans="2:9" x14ac:dyDescent="0.2">
      <c r="B143" s="243"/>
      <c r="C143" s="193"/>
      <c r="D143" s="205"/>
      <c r="E143" s="205"/>
      <c r="F143" s="205"/>
      <c r="G143" s="208"/>
      <c r="H143" s="203"/>
      <c r="I143" s="206"/>
    </row>
    <row r="144" spans="2:9" x14ac:dyDescent="0.2">
      <c r="B144" s="243"/>
      <c r="C144" s="193"/>
      <c r="D144" s="205"/>
      <c r="E144" s="205"/>
      <c r="F144" s="205"/>
      <c r="G144" s="208"/>
      <c r="H144" s="203"/>
      <c r="I144" s="206"/>
    </row>
    <row r="145" spans="2:9" x14ac:dyDescent="0.2">
      <c r="B145" s="243"/>
      <c r="C145" s="193"/>
      <c r="D145" s="205"/>
      <c r="E145" s="205"/>
      <c r="F145" s="205"/>
      <c r="G145" s="208"/>
      <c r="H145" s="203"/>
      <c r="I145" s="206"/>
    </row>
    <row r="146" spans="2:9" x14ac:dyDescent="0.2">
      <c r="B146" s="243"/>
      <c r="C146" s="193"/>
      <c r="D146" s="205"/>
      <c r="E146" s="205"/>
      <c r="F146" s="205"/>
      <c r="G146" s="208"/>
      <c r="H146" s="203"/>
      <c r="I146" s="206"/>
    </row>
    <row r="147" spans="2:9" x14ac:dyDescent="0.2">
      <c r="B147" s="243"/>
      <c r="C147" s="193"/>
      <c r="D147" s="205"/>
      <c r="E147" s="205"/>
      <c r="F147" s="205"/>
      <c r="G147" s="208"/>
      <c r="H147" s="203"/>
      <c r="I147" s="206"/>
    </row>
    <row r="148" spans="2:9" x14ac:dyDescent="0.2">
      <c r="B148" s="243"/>
      <c r="C148" s="193"/>
      <c r="D148" s="205"/>
      <c r="E148" s="205"/>
      <c r="F148" s="205"/>
      <c r="G148" s="208"/>
      <c r="H148" s="203"/>
      <c r="I148" s="206"/>
    </row>
    <row r="149" spans="2:9" x14ac:dyDescent="0.2">
      <c r="B149" s="243"/>
      <c r="C149" s="193"/>
      <c r="D149" s="205"/>
      <c r="E149" s="205"/>
      <c r="F149" s="205"/>
      <c r="G149" s="208"/>
      <c r="H149" s="203"/>
      <c r="I149" s="206"/>
    </row>
    <row r="150" spans="2:9" x14ac:dyDescent="0.2">
      <c r="B150" s="243"/>
      <c r="C150" s="193"/>
      <c r="D150" s="205"/>
      <c r="E150" s="205"/>
      <c r="F150" s="205"/>
      <c r="G150" s="208"/>
      <c r="H150" s="203"/>
      <c r="I150" s="206"/>
    </row>
    <row r="151" spans="2:9" x14ac:dyDescent="0.2">
      <c r="B151" s="243"/>
      <c r="C151" s="193"/>
      <c r="D151" s="205"/>
      <c r="E151" s="205"/>
      <c r="F151" s="205"/>
      <c r="G151" s="208"/>
      <c r="H151" s="203" t="str">
        <f t="shared" si="2"/>
        <v/>
      </c>
      <c r="I151" s="206"/>
    </row>
    <row r="152" spans="2:9" s="224" customFormat="1" ht="24.95" customHeight="1" x14ac:dyDescent="0.2">
      <c r="B152" s="285" t="str">
        <f>B10</f>
        <v>C1.2</v>
      </c>
      <c r="C152" s="219" t="s">
        <v>2707</v>
      </c>
      <c r="D152" s="220"/>
      <c r="E152" s="220"/>
      <c r="F152" s="221"/>
      <c r="G152" s="221"/>
      <c r="H152" s="222">
        <f>SUM(H102:H151)</f>
        <v>1157250</v>
      </c>
      <c r="I152" s="223"/>
    </row>
  </sheetData>
  <mergeCells count="21">
    <mergeCell ref="F1:H3"/>
    <mergeCell ref="B1:E1"/>
    <mergeCell ref="B2:E2"/>
    <mergeCell ref="B3:E3"/>
    <mergeCell ref="B5:G7"/>
    <mergeCell ref="H4:H7"/>
    <mergeCell ref="B4:G4"/>
    <mergeCell ref="B31:E31"/>
    <mergeCell ref="F31:H33"/>
    <mergeCell ref="B32:E32"/>
    <mergeCell ref="B33:E33"/>
    <mergeCell ref="B34:G34"/>
    <mergeCell ref="H34:H37"/>
    <mergeCell ref="B35:G37"/>
    <mergeCell ref="B94:E94"/>
    <mergeCell ref="F94:H96"/>
    <mergeCell ref="B95:E95"/>
    <mergeCell ref="B96:E96"/>
    <mergeCell ref="B97:G97"/>
    <mergeCell ref="H97:H100"/>
    <mergeCell ref="B98:G100"/>
  </mergeCells>
  <phoneticPr fontId="17" type="noConversion"/>
  <printOptions horizontalCentered="1"/>
  <pageMargins left="0.43307086614173229" right="0.31496062992125984" top="0.43307086614173229" bottom="0.62992125984251968" header="0.35433070866141736" footer="0.31496062992125984"/>
  <pageSetup paperSize="9" scale="79"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2" manualBreakCount="2">
    <brk id="30" max="8" man="1"/>
    <brk id="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EFE0-BB11-4A8E-8789-8737B0A08041}">
  <sheetPr codeName="Sheet3">
    <pageSetUpPr fitToPage="1"/>
  </sheetPr>
  <dimension ref="B1:M99"/>
  <sheetViews>
    <sheetView view="pageBreakPreview" topLeftCell="A3" zoomScale="85" zoomScaleNormal="85" zoomScaleSheetLayoutView="85" workbookViewId="0">
      <selection activeCell="G13" sqref="G13:G19"/>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1.28515625" style="230" customWidth="1"/>
    <col min="7" max="7" width="10.140625" style="230" customWidth="1"/>
    <col min="8" max="8" width="19.85546875" style="197" customWidth="1"/>
    <col min="9" max="9" width="0.85546875" style="197" customWidth="1"/>
    <col min="10" max="10" width="6.85546875" style="198"/>
    <col min="11" max="11" width="12.7109375" style="198" bestFit="1" customWidth="1"/>
    <col min="12" max="12" width="6.85546875" style="198"/>
    <col min="13" max="13" width="12" style="198" bestFit="1" customWidth="1"/>
    <col min="14" max="16384" width="6.85546875" style="198"/>
  </cols>
  <sheetData>
    <row r="1" spans="2:13" x14ac:dyDescent="0.2">
      <c r="B1" s="304" t="str">
        <f>Client1</f>
        <v>Province of KwaZulu-Natal</v>
      </c>
      <c r="F1" s="414" t="str">
        <f>"Contract No. "&amp;ContractNo</f>
        <v>Contract No. ZNB01127/00000/00/HOD/INF/21/T</v>
      </c>
      <c r="G1" s="414"/>
      <c r="H1" s="414"/>
    </row>
    <row r="2" spans="2:13" x14ac:dyDescent="0.2">
      <c r="B2" s="304" t="str">
        <f>Client2</f>
        <v>Department of Transport</v>
      </c>
    </row>
    <row r="3" spans="2:13" x14ac:dyDescent="0.2">
      <c r="B3" s="305"/>
      <c r="C3" s="234"/>
      <c r="D3" s="305"/>
      <c r="E3" s="305"/>
      <c r="F3" s="305"/>
      <c r="G3" s="305"/>
      <c r="H3" s="235"/>
    </row>
    <row r="4" spans="2:13" x14ac:dyDescent="0.2">
      <c r="B4" s="417" t="s">
        <v>8</v>
      </c>
      <c r="C4" s="418"/>
      <c r="D4" s="418"/>
      <c r="E4" s="418"/>
      <c r="F4" s="418"/>
      <c r="G4" s="418"/>
      <c r="H4" s="424" t="str">
        <f>"CHAPTER "&amp;B10</f>
        <v>CHAPTER C1.3</v>
      </c>
      <c r="I4" s="307"/>
    </row>
    <row r="5" spans="2:13" ht="7.5" customHeight="1" x14ac:dyDescent="0.2">
      <c r="B5" s="420" t="str">
        <f>ContractDescription</f>
        <v>REHABILITATION OF PROVINCIAL ROAD P47-3 (KM 38.00 TO KM 48.00) IN THE EMPANGENI REGION</v>
      </c>
      <c r="C5" s="421"/>
      <c r="D5" s="421"/>
      <c r="E5" s="421"/>
      <c r="F5" s="421"/>
      <c r="G5" s="421"/>
      <c r="H5" s="425"/>
      <c r="I5" s="199"/>
    </row>
    <row r="6" spans="2:13" ht="12.75" customHeight="1" x14ac:dyDescent="0.2">
      <c r="B6" s="420"/>
      <c r="C6" s="421"/>
      <c r="D6" s="421"/>
      <c r="E6" s="421"/>
      <c r="F6" s="421"/>
      <c r="G6" s="421"/>
      <c r="H6" s="425"/>
      <c r="I6" s="199"/>
    </row>
    <row r="7" spans="2:13" ht="7.5" customHeight="1" x14ac:dyDescent="0.2">
      <c r="B7" s="422"/>
      <c r="C7" s="423"/>
      <c r="D7" s="423"/>
      <c r="E7" s="423"/>
      <c r="F7" s="423"/>
      <c r="G7" s="423"/>
      <c r="H7" s="426"/>
      <c r="I7" s="199"/>
    </row>
    <row r="8" spans="2:13" s="202" customFormat="1" ht="24.95" customHeight="1" x14ac:dyDescent="0.2">
      <c r="B8" s="236" t="s">
        <v>0</v>
      </c>
      <c r="C8" s="200" t="s">
        <v>1</v>
      </c>
      <c r="D8" s="200" t="s">
        <v>2</v>
      </c>
      <c r="E8" s="200" t="s">
        <v>10</v>
      </c>
      <c r="F8" s="200" t="s">
        <v>3</v>
      </c>
      <c r="G8" s="200" t="s">
        <v>4</v>
      </c>
      <c r="H8" s="200" t="s">
        <v>5</v>
      </c>
      <c r="I8" s="201"/>
    </row>
    <row r="9" spans="2:13" x14ac:dyDescent="0.2">
      <c r="B9" s="243"/>
      <c r="C9" s="193"/>
      <c r="D9" s="205"/>
      <c r="E9" s="205"/>
      <c r="F9" s="205"/>
      <c r="G9" s="205"/>
      <c r="H9" s="203" t="str">
        <f>IF(D9="","",F9*G9)</f>
        <v/>
      </c>
      <c r="I9" s="206"/>
    </row>
    <row r="10" spans="2:13" ht="25.5" x14ac:dyDescent="0.2">
      <c r="B10" s="257" t="s">
        <v>76</v>
      </c>
      <c r="C10" s="204" t="s">
        <v>77</v>
      </c>
      <c r="D10" s="205"/>
      <c r="E10" s="205"/>
      <c r="F10" s="205"/>
      <c r="G10" s="205"/>
      <c r="H10" s="203" t="str">
        <f t="shared" ref="H10:H19" si="0">IF(D10="","",F10*G10)</f>
        <v/>
      </c>
      <c r="I10" s="206"/>
    </row>
    <row r="11" spans="2:13" x14ac:dyDescent="0.2">
      <c r="B11" s="243"/>
      <c r="C11" s="193"/>
      <c r="D11" s="205"/>
      <c r="E11" s="205"/>
      <c r="F11" s="205"/>
      <c r="G11" s="205"/>
      <c r="H11" s="203" t="str">
        <f t="shared" si="0"/>
        <v/>
      </c>
      <c r="I11" s="206"/>
    </row>
    <row r="12" spans="2:13" x14ac:dyDescent="0.2">
      <c r="B12" s="243" t="s">
        <v>78</v>
      </c>
      <c r="C12" s="193" t="s">
        <v>79</v>
      </c>
      <c r="D12" s="205"/>
      <c r="E12" s="205"/>
      <c r="F12" s="281"/>
      <c r="G12" s="281"/>
      <c r="H12" s="347" t="str">
        <f t="shared" si="0"/>
        <v/>
      </c>
      <c r="I12" s="206"/>
    </row>
    <row r="13" spans="2:13" x14ac:dyDescent="0.2">
      <c r="B13" s="243"/>
      <c r="C13" s="193"/>
      <c r="D13" s="205"/>
      <c r="E13" s="205"/>
      <c r="F13" s="281"/>
      <c r="G13" s="281"/>
      <c r="H13" s="347" t="str">
        <f t="shared" si="0"/>
        <v/>
      </c>
      <c r="I13" s="206"/>
    </row>
    <row r="14" spans="2:13" x14ac:dyDescent="0.2">
      <c r="B14" s="243" t="s">
        <v>80</v>
      </c>
      <c r="C14" s="193" t="s">
        <v>82</v>
      </c>
      <c r="D14" s="205" t="s">
        <v>13</v>
      </c>
      <c r="E14" s="205"/>
      <c r="F14" s="292">
        <v>1</v>
      </c>
      <c r="G14" s="288"/>
      <c r="H14" s="347">
        <f t="shared" si="0"/>
        <v>0</v>
      </c>
      <c r="I14" s="209"/>
      <c r="K14" s="348">
        <f>H14+H16</f>
        <v>0</v>
      </c>
      <c r="M14" s="198">
        <f>Summary!G13</f>
        <v>28996181.350000001</v>
      </c>
    </row>
    <row r="15" spans="2:13" x14ac:dyDescent="0.2">
      <c r="B15" s="243"/>
      <c r="C15" s="193"/>
      <c r="D15" s="205"/>
      <c r="E15" s="205"/>
      <c r="F15" s="288"/>
      <c r="G15" s="288"/>
      <c r="H15" s="347"/>
      <c r="I15" s="209"/>
    </row>
    <row r="16" spans="2:13" x14ac:dyDescent="0.2">
      <c r="B16" s="243" t="s">
        <v>81</v>
      </c>
      <c r="C16" s="193" t="s">
        <v>83</v>
      </c>
      <c r="D16" s="205" t="s">
        <v>21</v>
      </c>
      <c r="E16" s="205"/>
      <c r="F16" s="288">
        <v>12</v>
      </c>
      <c r="G16" s="288"/>
      <c r="H16" s="347">
        <f t="shared" si="0"/>
        <v>0</v>
      </c>
      <c r="I16" s="209"/>
      <c r="M16" s="404">
        <f>K14/M14</f>
        <v>0</v>
      </c>
    </row>
    <row r="17" spans="2:9" x14ac:dyDescent="0.2">
      <c r="B17" s="243"/>
      <c r="C17" s="193"/>
      <c r="D17" s="205"/>
      <c r="E17" s="205"/>
      <c r="F17" s="288"/>
      <c r="G17" s="281"/>
      <c r="H17" s="347" t="str">
        <f t="shared" si="0"/>
        <v/>
      </c>
      <c r="I17" s="206"/>
    </row>
    <row r="18" spans="2:9" ht="15" x14ac:dyDescent="0.2">
      <c r="B18" s="243" t="s">
        <v>84</v>
      </c>
      <c r="C18" s="193" t="s">
        <v>85</v>
      </c>
      <c r="D18" s="205" t="s">
        <v>2922</v>
      </c>
      <c r="E18" s="205"/>
      <c r="F18" s="292">
        <v>24</v>
      </c>
      <c r="G18" s="293"/>
      <c r="H18" s="347">
        <f t="shared" si="0"/>
        <v>0</v>
      </c>
      <c r="I18" s="206"/>
    </row>
    <row r="19" spans="2:9" x14ac:dyDescent="0.2">
      <c r="B19" s="243"/>
      <c r="C19" s="193"/>
      <c r="D19" s="205"/>
      <c r="E19" s="205"/>
      <c r="F19" s="288"/>
      <c r="G19" s="281"/>
      <c r="H19" s="347" t="str">
        <f t="shared" si="0"/>
        <v/>
      </c>
      <c r="I19" s="214"/>
    </row>
    <row r="20" spans="2:9" x14ac:dyDescent="0.2">
      <c r="B20" s="243"/>
      <c r="C20" s="193"/>
      <c r="D20" s="205"/>
      <c r="E20" s="205"/>
      <c r="F20" s="281"/>
      <c r="G20" s="288"/>
      <c r="H20" s="347"/>
      <c r="I20" s="206"/>
    </row>
    <row r="21" spans="2:9" x14ac:dyDescent="0.2">
      <c r="B21" s="243"/>
      <c r="C21" s="193"/>
      <c r="D21" s="205"/>
      <c r="E21" s="205"/>
      <c r="F21" s="281"/>
      <c r="G21" s="288"/>
      <c r="H21" s="347"/>
      <c r="I21" s="206"/>
    </row>
    <row r="22" spans="2:9" x14ac:dyDescent="0.2">
      <c r="B22" s="243"/>
      <c r="C22" s="193"/>
      <c r="D22" s="205"/>
      <c r="E22" s="205"/>
      <c r="F22" s="205"/>
      <c r="G22" s="208"/>
      <c r="H22" s="203"/>
      <c r="I22" s="206"/>
    </row>
    <row r="23" spans="2:9" x14ac:dyDescent="0.2">
      <c r="B23" s="243"/>
      <c r="C23" s="193"/>
      <c r="D23" s="205"/>
      <c r="E23" s="205"/>
      <c r="F23" s="205"/>
      <c r="G23" s="208"/>
      <c r="H23" s="203"/>
      <c r="I23" s="206"/>
    </row>
    <row r="24" spans="2:9" x14ac:dyDescent="0.2">
      <c r="B24" s="243"/>
      <c r="C24" s="193"/>
      <c r="D24" s="205"/>
      <c r="E24" s="205"/>
      <c r="F24" s="205"/>
      <c r="G24" s="208"/>
      <c r="H24" s="203"/>
      <c r="I24" s="206"/>
    </row>
    <row r="25" spans="2:9" x14ac:dyDescent="0.2">
      <c r="B25" s="243"/>
      <c r="C25" s="193"/>
      <c r="D25" s="205"/>
      <c r="E25" s="205"/>
      <c r="F25" s="205"/>
      <c r="G25" s="208"/>
      <c r="H25" s="203"/>
      <c r="I25" s="206"/>
    </row>
    <row r="26" spans="2:9" x14ac:dyDescent="0.2">
      <c r="B26" s="243"/>
      <c r="C26" s="193"/>
      <c r="D26" s="205"/>
      <c r="E26" s="205"/>
      <c r="F26" s="205"/>
      <c r="G26" s="208"/>
      <c r="H26" s="203"/>
      <c r="I26" s="206"/>
    </row>
    <row r="27" spans="2:9" x14ac:dyDescent="0.2">
      <c r="B27" s="243"/>
      <c r="C27" s="193"/>
      <c r="D27" s="205"/>
      <c r="E27" s="205"/>
      <c r="F27" s="205"/>
      <c r="G27" s="208"/>
      <c r="H27" s="203"/>
      <c r="I27" s="206"/>
    </row>
    <row r="28" spans="2:9" x14ac:dyDescent="0.2">
      <c r="B28" s="243"/>
      <c r="C28" s="193"/>
      <c r="D28" s="205"/>
      <c r="E28" s="205"/>
      <c r="F28" s="205"/>
      <c r="G28" s="208"/>
      <c r="H28" s="203"/>
      <c r="I28" s="206"/>
    </row>
    <row r="29" spans="2:9" x14ac:dyDescent="0.2">
      <c r="B29" s="243"/>
      <c r="C29" s="193"/>
      <c r="D29" s="205"/>
      <c r="E29" s="205"/>
      <c r="F29" s="205"/>
      <c r="G29" s="208"/>
      <c r="H29" s="203"/>
      <c r="I29" s="206"/>
    </row>
    <row r="30" spans="2:9" x14ac:dyDescent="0.2">
      <c r="B30" s="243"/>
      <c r="C30" s="193"/>
      <c r="D30" s="205"/>
      <c r="E30" s="205"/>
      <c r="F30" s="205"/>
      <c r="G30" s="208"/>
      <c r="H30" s="203"/>
      <c r="I30" s="206"/>
    </row>
    <row r="31" spans="2:9" x14ac:dyDescent="0.2">
      <c r="B31" s="243"/>
      <c r="C31" s="193"/>
      <c r="D31" s="205"/>
      <c r="E31" s="205"/>
      <c r="F31" s="205"/>
      <c r="G31" s="208"/>
      <c r="H31" s="203"/>
      <c r="I31" s="206"/>
    </row>
    <row r="32" spans="2:9" x14ac:dyDescent="0.2">
      <c r="B32" s="243"/>
      <c r="C32" s="193"/>
      <c r="D32" s="205"/>
      <c r="E32" s="205"/>
      <c r="F32" s="205"/>
      <c r="G32" s="241"/>
      <c r="H32" s="203"/>
      <c r="I32" s="206"/>
    </row>
    <row r="33" spans="2:9" x14ac:dyDescent="0.2">
      <c r="B33" s="243"/>
      <c r="C33" s="193"/>
      <c r="D33" s="205"/>
      <c r="E33" s="205"/>
      <c r="F33" s="205"/>
      <c r="G33" s="241"/>
      <c r="H33" s="203"/>
      <c r="I33" s="206"/>
    </row>
    <row r="34" spans="2:9" x14ac:dyDescent="0.2">
      <c r="B34" s="243"/>
      <c r="C34" s="193"/>
      <c r="D34" s="205"/>
      <c r="E34" s="205"/>
      <c r="F34" s="205"/>
      <c r="G34" s="241"/>
      <c r="H34" s="203"/>
      <c r="I34" s="206"/>
    </row>
    <row r="35" spans="2:9" x14ac:dyDescent="0.2">
      <c r="B35" s="243"/>
      <c r="C35" s="193"/>
      <c r="D35" s="205"/>
      <c r="E35" s="205"/>
      <c r="F35" s="205"/>
      <c r="G35" s="241"/>
      <c r="H35" s="203"/>
      <c r="I35" s="206"/>
    </row>
    <row r="36" spans="2:9" x14ac:dyDescent="0.2">
      <c r="B36" s="243"/>
      <c r="C36" s="193"/>
      <c r="D36" s="205"/>
      <c r="E36" s="205"/>
      <c r="F36" s="205"/>
      <c r="G36" s="241"/>
      <c r="H36" s="203"/>
      <c r="I36" s="206"/>
    </row>
    <row r="37" spans="2:9" x14ac:dyDescent="0.2">
      <c r="B37" s="243"/>
      <c r="C37" s="193"/>
      <c r="D37" s="205"/>
      <c r="E37" s="205"/>
      <c r="F37" s="205"/>
      <c r="G37" s="241"/>
      <c r="H37" s="203"/>
      <c r="I37" s="206"/>
    </row>
    <row r="38" spans="2:9" x14ac:dyDescent="0.2">
      <c r="B38" s="243"/>
      <c r="C38" s="193"/>
      <c r="D38" s="205"/>
      <c r="E38" s="205"/>
      <c r="F38" s="205"/>
      <c r="G38" s="241"/>
      <c r="H38" s="203"/>
      <c r="I38" s="206"/>
    </row>
    <row r="39" spans="2:9" x14ac:dyDescent="0.2">
      <c r="B39" s="243"/>
      <c r="C39" s="193"/>
      <c r="D39" s="205"/>
      <c r="E39" s="205"/>
      <c r="F39" s="205"/>
      <c r="G39" s="241"/>
      <c r="H39" s="203"/>
      <c r="I39" s="206"/>
    </row>
    <row r="40" spans="2:9" x14ac:dyDescent="0.2">
      <c r="B40" s="243"/>
      <c r="C40" s="193"/>
      <c r="D40" s="205"/>
      <c r="E40" s="205"/>
      <c r="F40" s="205"/>
      <c r="G40" s="241"/>
      <c r="H40" s="203"/>
      <c r="I40" s="206"/>
    </row>
    <row r="41" spans="2:9" x14ac:dyDescent="0.2">
      <c r="B41" s="243"/>
      <c r="C41" s="193"/>
      <c r="D41" s="205"/>
      <c r="E41" s="205"/>
      <c r="F41" s="205"/>
      <c r="G41" s="241"/>
      <c r="H41" s="203"/>
      <c r="I41" s="206"/>
    </row>
    <row r="42" spans="2:9" x14ac:dyDescent="0.2">
      <c r="B42" s="243"/>
      <c r="C42" s="193"/>
      <c r="D42" s="205"/>
      <c r="E42" s="205"/>
      <c r="F42" s="205"/>
      <c r="G42" s="241"/>
      <c r="H42" s="203"/>
      <c r="I42" s="206"/>
    </row>
    <row r="43" spans="2:9" x14ac:dyDescent="0.2">
      <c r="B43" s="243"/>
      <c r="C43" s="193"/>
      <c r="D43" s="205"/>
      <c r="E43" s="205"/>
      <c r="F43" s="205"/>
      <c r="G43" s="241"/>
      <c r="H43" s="203"/>
      <c r="I43" s="206"/>
    </row>
    <row r="44" spans="2:9" x14ac:dyDescent="0.2">
      <c r="B44" s="243"/>
      <c r="C44" s="193"/>
      <c r="D44" s="205"/>
      <c r="E44" s="205"/>
      <c r="F44" s="205"/>
      <c r="G44" s="241"/>
      <c r="H44" s="203"/>
      <c r="I44" s="206"/>
    </row>
    <row r="45" spans="2:9" x14ac:dyDescent="0.2">
      <c r="B45" s="243"/>
      <c r="C45" s="193"/>
      <c r="D45" s="205"/>
      <c r="E45" s="205"/>
      <c r="F45" s="205"/>
      <c r="G45" s="208"/>
      <c r="H45" s="203"/>
      <c r="I45" s="206"/>
    </row>
    <row r="46" spans="2:9" x14ac:dyDescent="0.2">
      <c r="B46" s="243"/>
      <c r="C46" s="193"/>
      <c r="D46" s="205"/>
      <c r="E46" s="205"/>
      <c r="F46" s="205"/>
      <c r="G46" s="208"/>
      <c r="H46" s="203"/>
      <c r="I46" s="206"/>
    </row>
    <row r="47" spans="2:9" s="224" customFormat="1" ht="24.95" customHeight="1" x14ac:dyDescent="0.2">
      <c r="B47" s="285" t="str">
        <f>B10</f>
        <v>C1.3</v>
      </c>
      <c r="C47" s="219" t="s">
        <v>2708</v>
      </c>
      <c r="D47" s="220"/>
      <c r="E47" s="220"/>
      <c r="F47" s="221"/>
      <c r="G47" s="221"/>
      <c r="H47" s="222">
        <f>SUM(H9:H46)</f>
        <v>0</v>
      </c>
      <c r="I47" s="223"/>
    </row>
    <row r="90" spans="6:6" x14ac:dyDescent="0.2">
      <c r="F90" s="289"/>
    </row>
    <row r="91" spans="6:6" x14ac:dyDescent="0.2">
      <c r="F91" s="289"/>
    </row>
    <row r="92" spans="6:6" x14ac:dyDescent="0.2">
      <c r="F92" s="289"/>
    </row>
    <row r="93" spans="6:6" x14ac:dyDescent="0.2">
      <c r="F93" s="289"/>
    </row>
    <row r="94" spans="6:6" x14ac:dyDescent="0.2">
      <c r="F94" s="289"/>
    </row>
    <row r="95" spans="6:6" x14ac:dyDescent="0.2">
      <c r="F95" s="289"/>
    </row>
    <row r="96" spans="6:6" x14ac:dyDescent="0.2">
      <c r="F96" s="289"/>
    </row>
    <row r="97" spans="6:6" x14ac:dyDescent="0.2">
      <c r="F97" s="289"/>
    </row>
    <row r="98" spans="6:6" x14ac:dyDescent="0.2">
      <c r="F98" s="289"/>
    </row>
    <row r="99" spans="6:6" x14ac:dyDescent="0.2">
      <c r="F99" s="289"/>
    </row>
  </sheetData>
  <mergeCells count="4">
    <mergeCell ref="F1:H1"/>
    <mergeCell ref="B5:G7"/>
    <mergeCell ref="H4:H7"/>
    <mergeCell ref="B4:G4"/>
  </mergeCells>
  <phoneticPr fontId="17" type="noConversion"/>
  <printOptions horizontalCentered="1"/>
  <pageMargins left="0.43307086614173229" right="0.31496062992125984" top="0.43307086614173229" bottom="0.62992125984251968" header="0.35433070866141736" footer="0.31496062992125984"/>
  <pageSetup paperSize="9" scale="80"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74F5-8891-4E64-B19A-C8111725C19A}">
  <sheetPr codeName="Sheet4">
    <pageSetUpPr fitToPage="1"/>
  </sheetPr>
  <dimension ref="B1:T183"/>
  <sheetViews>
    <sheetView view="pageBreakPreview" topLeftCell="A150" zoomScaleNormal="85" zoomScaleSheetLayoutView="100" workbookViewId="0">
      <selection activeCell="G173" sqref="G173"/>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2.85546875" style="282" customWidth="1"/>
    <col min="7" max="7" width="14.28515625" style="239" customWidth="1"/>
    <col min="8" max="8" width="15.7109375" style="197" customWidth="1"/>
    <col min="9" max="9" width="0.85546875" style="197" customWidth="1"/>
    <col min="10" max="16384" width="6.85546875" style="198"/>
  </cols>
  <sheetData>
    <row r="1" spans="2:20" x14ac:dyDescent="0.2">
      <c r="B1" s="304" t="str">
        <f>Client1</f>
        <v>Province of KwaZulu-Natal</v>
      </c>
      <c r="F1" s="414" t="str">
        <f>"Contract No. "&amp;ContractNo</f>
        <v>Contract No. ZNB01127/00000/00/HOD/INF/21/T</v>
      </c>
      <c r="G1" s="414"/>
      <c r="H1" s="414"/>
    </row>
    <row r="2" spans="2:20" x14ac:dyDescent="0.2">
      <c r="B2" s="304" t="str">
        <f>Client2</f>
        <v>Department of Transport</v>
      </c>
    </row>
    <row r="3" spans="2:20" x14ac:dyDescent="0.2">
      <c r="B3" s="305"/>
      <c r="C3" s="234"/>
      <c r="D3" s="305"/>
      <c r="E3" s="305"/>
      <c r="F3" s="294"/>
      <c r="G3" s="277"/>
      <c r="H3" s="235"/>
    </row>
    <row r="4" spans="2:20" x14ac:dyDescent="0.2">
      <c r="B4" s="417" t="s">
        <v>8</v>
      </c>
      <c r="C4" s="418"/>
      <c r="D4" s="418"/>
      <c r="E4" s="418"/>
      <c r="F4" s="418"/>
      <c r="G4" s="418"/>
      <c r="H4" s="424" t="str">
        <f>"CHAPTER "&amp;B10</f>
        <v>CHAPTER C1.4</v>
      </c>
      <c r="I4" s="307"/>
    </row>
    <row r="5" spans="2:20" ht="7.5" customHeight="1" x14ac:dyDescent="0.2">
      <c r="B5" s="420" t="str">
        <f>ContractDescription</f>
        <v>REHABILITATION OF PROVINCIAL ROAD P47-3 (KM 38.00 TO KM 48.00) IN THE EMPANGENI REGION</v>
      </c>
      <c r="C5" s="421"/>
      <c r="D5" s="421"/>
      <c r="E5" s="421"/>
      <c r="F5" s="421"/>
      <c r="G5" s="421"/>
      <c r="H5" s="425"/>
      <c r="I5" s="199"/>
    </row>
    <row r="6" spans="2:20" ht="12.75" customHeight="1" x14ac:dyDescent="0.2">
      <c r="B6" s="420"/>
      <c r="C6" s="421"/>
      <c r="D6" s="421"/>
      <c r="E6" s="421"/>
      <c r="F6" s="421"/>
      <c r="G6" s="421"/>
      <c r="H6" s="425"/>
      <c r="I6" s="199"/>
    </row>
    <row r="7" spans="2:20" ht="7.5" customHeight="1" x14ac:dyDescent="0.2">
      <c r="B7" s="422"/>
      <c r="C7" s="423"/>
      <c r="D7" s="423"/>
      <c r="E7" s="423"/>
      <c r="F7" s="423"/>
      <c r="G7" s="423"/>
      <c r="H7" s="426"/>
      <c r="I7" s="199"/>
    </row>
    <row r="8" spans="2:20" s="202" customFormat="1" ht="24.95" customHeight="1" x14ac:dyDescent="0.2">
      <c r="B8" s="236" t="s">
        <v>0</v>
      </c>
      <c r="C8" s="200" t="s">
        <v>1</v>
      </c>
      <c r="D8" s="200" t="s">
        <v>2</v>
      </c>
      <c r="E8" s="200" t="s">
        <v>10</v>
      </c>
      <c r="F8" s="295" t="s">
        <v>3</v>
      </c>
      <c r="G8" s="240" t="s">
        <v>4</v>
      </c>
      <c r="H8" s="200" t="s">
        <v>5</v>
      </c>
      <c r="I8" s="201"/>
    </row>
    <row r="9" spans="2:20" x14ac:dyDescent="0.2">
      <c r="B9" s="243"/>
      <c r="C9" s="193"/>
      <c r="D9" s="205"/>
      <c r="E9" s="205"/>
      <c r="F9" s="281"/>
      <c r="G9" s="269"/>
      <c r="H9" s="203" t="str">
        <f t="shared" ref="H9:H55" si="0">IF(D9="","",F9*G9)</f>
        <v/>
      </c>
      <c r="I9" s="206"/>
    </row>
    <row r="10" spans="2:20" x14ac:dyDescent="0.2">
      <c r="B10" s="257" t="s">
        <v>87</v>
      </c>
      <c r="C10" s="204" t="s">
        <v>88</v>
      </c>
      <c r="D10" s="205"/>
      <c r="E10" s="205"/>
      <c r="F10" s="281"/>
      <c r="G10" s="269"/>
      <c r="H10" s="203" t="s">
        <v>2587</v>
      </c>
      <c r="I10" s="206"/>
    </row>
    <row r="11" spans="2:20" x14ac:dyDescent="0.2">
      <c r="B11" s="243"/>
      <c r="C11" s="193"/>
      <c r="D11" s="205"/>
      <c r="E11" s="205"/>
      <c r="F11" s="281"/>
      <c r="G11" s="269"/>
      <c r="H11" s="203" t="s">
        <v>2587</v>
      </c>
      <c r="I11" s="206"/>
    </row>
    <row r="12" spans="2:20" x14ac:dyDescent="0.2">
      <c r="B12" s="243" t="s">
        <v>2891</v>
      </c>
      <c r="C12" s="193" t="s">
        <v>89</v>
      </c>
      <c r="D12" s="205"/>
      <c r="E12" s="205"/>
      <c r="F12" s="281"/>
      <c r="G12" s="269"/>
      <c r="H12" s="203" t="s">
        <v>2587</v>
      </c>
      <c r="I12" s="206"/>
    </row>
    <row r="13" spans="2:20" x14ac:dyDescent="0.2">
      <c r="B13" s="243"/>
      <c r="C13" s="193"/>
      <c r="D13" s="205"/>
      <c r="E13" s="205"/>
      <c r="F13" s="281"/>
      <c r="G13" s="269"/>
      <c r="H13" s="203" t="s">
        <v>2587</v>
      </c>
      <c r="I13" s="206"/>
    </row>
    <row r="14" spans="2:20" ht="15" x14ac:dyDescent="0.2">
      <c r="B14" s="243" t="s">
        <v>2928</v>
      </c>
      <c r="C14" s="193" t="s">
        <v>95</v>
      </c>
      <c r="D14" s="205" t="s">
        <v>2922</v>
      </c>
      <c r="E14" s="205"/>
      <c r="F14" s="292">
        <v>30</v>
      </c>
      <c r="G14" s="273"/>
      <c r="H14" s="203">
        <f t="shared" ref="H14:H18" si="1">IF(D14="","",F14*G14)</f>
        <v>0</v>
      </c>
      <c r="I14" s="209"/>
    </row>
    <row r="15" spans="2:20" x14ac:dyDescent="0.2">
      <c r="B15" s="243"/>
      <c r="C15" s="193"/>
      <c r="D15" s="205"/>
      <c r="E15" s="205"/>
      <c r="F15" s="292"/>
      <c r="G15" s="273"/>
      <c r="H15" s="203" t="str">
        <f t="shared" si="1"/>
        <v/>
      </c>
      <c r="I15" s="209"/>
    </row>
    <row r="16" spans="2:20" x14ac:dyDescent="0.2">
      <c r="B16" s="243" t="s">
        <v>3006</v>
      </c>
      <c r="C16" s="193" t="s">
        <v>3007</v>
      </c>
      <c r="D16" s="205" t="s">
        <v>1417</v>
      </c>
      <c r="E16" s="205"/>
      <c r="F16" s="292">
        <v>60</v>
      </c>
      <c r="G16" s="273"/>
      <c r="H16" s="203">
        <f t="shared" si="1"/>
        <v>0</v>
      </c>
      <c r="I16" s="209"/>
      <c r="N16" s="198" t="s">
        <v>3006</v>
      </c>
      <c r="O16" s="198" t="s">
        <v>3007</v>
      </c>
      <c r="P16" s="198" t="s">
        <v>1417</v>
      </c>
      <c r="R16" s="198">
        <v>120</v>
      </c>
      <c r="S16" s="198">
        <v>2500</v>
      </c>
      <c r="T16" s="407">
        <v>300000</v>
      </c>
    </row>
    <row r="17" spans="2:9" x14ac:dyDescent="0.2">
      <c r="B17" s="243"/>
      <c r="C17" s="193"/>
      <c r="D17" s="205"/>
      <c r="E17" s="205"/>
      <c r="F17" s="292"/>
      <c r="G17" s="273"/>
      <c r="H17" s="203" t="str">
        <f t="shared" si="1"/>
        <v/>
      </c>
      <c r="I17" s="209"/>
    </row>
    <row r="18" spans="2:9" ht="24.75" customHeight="1" x14ac:dyDescent="0.2">
      <c r="B18" s="243" t="s">
        <v>90</v>
      </c>
      <c r="C18" s="193" t="s">
        <v>96</v>
      </c>
      <c r="D18" s="205" t="s">
        <v>2922</v>
      </c>
      <c r="E18" s="205"/>
      <c r="F18" s="292">
        <v>30</v>
      </c>
      <c r="G18" s="273"/>
      <c r="H18" s="203">
        <f t="shared" si="1"/>
        <v>0</v>
      </c>
      <c r="I18" s="206"/>
    </row>
    <row r="19" spans="2:9" x14ac:dyDescent="0.2">
      <c r="B19" s="243"/>
      <c r="C19" s="193"/>
      <c r="D19" s="205"/>
      <c r="E19" s="205"/>
      <c r="F19" s="292"/>
      <c r="G19" s="273"/>
      <c r="H19" s="203" t="str">
        <f>IF(D19="","",#REF!*#REF!)</f>
        <v/>
      </c>
      <c r="I19" s="206"/>
    </row>
    <row r="20" spans="2:9" ht="15" x14ac:dyDescent="0.2">
      <c r="B20" s="243" t="s">
        <v>91</v>
      </c>
      <c r="C20" s="193" t="s">
        <v>97</v>
      </c>
      <c r="D20" s="205" t="s">
        <v>2922</v>
      </c>
      <c r="E20" s="205"/>
      <c r="F20" s="292">
        <v>30</v>
      </c>
      <c r="G20" s="273"/>
      <c r="H20" s="203">
        <f>IF(D20="","",F20*G20)</f>
        <v>0</v>
      </c>
      <c r="I20" s="206"/>
    </row>
    <row r="21" spans="2:9" x14ac:dyDescent="0.2">
      <c r="B21" s="243"/>
      <c r="C21" s="193"/>
      <c r="D21" s="205"/>
      <c r="E21" s="205"/>
      <c r="F21" s="292"/>
      <c r="G21" s="273"/>
      <c r="H21" s="203" t="str">
        <f>IF(D21="","",#REF!*#REF!)</f>
        <v/>
      </c>
      <c r="I21" s="206"/>
    </row>
    <row r="22" spans="2:9" ht="15" x14ac:dyDescent="0.2">
      <c r="B22" s="243" t="s">
        <v>92</v>
      </c>
      <c r="C22" s="193" t="s">
        <v>98</v>
      </c>
      <c r="D22" s="205" t="s">
        <v>2922</v>
      </c>
      <c r="E22" s="205"/>
      <c r="F22" s="292">
        <v>25</v>
      </c>
      <c r="G22" s="273"/>
      <c r="H22" s="203">
        <f>IF(D22="","",F22*G22)</f>
        <v>0</v>
      </c>
      <c r="I22" s="214"/>
    </row>
    <row r="23" spans="2:9" x14ac:dyDescent="0.2">
      <c r="B23" s="243"/>
      <c r="C23" s="193"/>
      <c r="D23" s="205"/>
      <c r="E23" s="205"/>
      <c r="F23" s="292"/>
      <c r="G23" s="273"/>
      <c r="H23" s="203" t="str">
        <f>IF(D23="","",#REF!*#REF!)</f>
        <v/>
      </c>
      <c r="I23" s="214"/>
    </row>
    <row r="24" spans="2:9" x14ac:dyDescent="0.2">
      <c r="B24" s="243" t="s">
        <v>93</v>
      </c>
      <c r="C24" s="193" t="s">
        <v>99</v>
      </c>
      <c r="D24" s="205" t="s">
        <v>38</v>
      </c>
      <c r="E24" s="205"/>
      <c r="F24" s="292">
        <v>4</v>
      </c>
      <c r="G24" s="273"/>
      <c r="H24" s="203">
        <f>IF(D24="","",F24*G24)</f>
        <v>0</v>
      </c>
    </row>
    <row r="25" spans="2:9" x14ac:dyDescent="0.2">
      <c r="B25" s="243"/>
      <c r="C25" s="193"/>
      <c r="D25" s="205"/>
      <c r="E25" s="205"/>
      <c r="F25" s="292"/>
      <c r="G25" s="273"/>
      <c r="H25" s="203" t="str">
        <f>IF(D25="","",F25*G25)</f>
        <v/>
      </c>
    </row>
    <row r="26" spans="2:9" x14ac:dyDescent="0.2">
      <c r="B26" s="243" t="s">
        <v>94</v>
      </c>
      <c r="C26" s="193" t="s">
        <v>2861</v>
      </c>
      <c r="D26" s="205" t="s">
        <v>38</v>
      </c>
      <c r="E26" s="205"/>
      <c r="F26" s="292">
        <v>2</v>
      </c>
      <c r="G26" s="273"/>
      <c r="H26" s="203">
        <f>IF(D26="","",F26*G26)</f>
        <v>0</v>
      </c>
    </row>
    <row r="27" spans="2:9" x14ac:dyDescent="0.2">
      <c r="B27" s="243"/>
      <c r="C27" s="193"/>
      <c r="D27" s="205"/>
      <c r="E27" s="205"/>
      <c r="F27" s="292"/>
      <c r="G27" s="273"/>
      <c r="H27" s="203" t="str">
        <f>IF(D27="","",#REF!*#REF!)</f>
        <v/>
      </c>
    </row>
    <row r="28" spans="2:9" x14ac:dyDescent="0.2">
      <c r="B28" s="243"/>
      <c r="C28" s="210"/>
      <c r="D28" s="205"/>
      <c r="E28" s="205"/>
      <c r="H28" s="203" t="str">
        <f>IF(D28="","",F27*G27)</f>
        <v/>
      </c>
    </row>
    <row r="29" spans="2:9" x14ac:dyDescent="0.2">
      <c r="B29" s="243" t="s">
        <v>100</v>
      </c>
      <c r="C29" s="193" t="s">
        <v>102</v>
      </c>
      <c r="D29" s="205" t="s">
        <v>1419</v>
      </c>
      <c r="E29" s="205"/>
      <c r="F29" s="205">
        <v>50000</v>
      </c>
      <c r="G29" s="269">
        <v>1</v>
      </c>
      <c r="H29" s="203">
        <f>IF(D29="","",F29*G29)</f>
        <v>50000</v>
      </c>
    </row>
    <row r="30" spans="2:9" x14ac:dyDescent="0.2">
      <c r="B30" s="243"/>
      <c r="C30" s="193"/>
      <c r="D30" s="205"/>
      <c r="E30" s="205"/>
      <c r="F30" s="205"/>
      <c r="G30" s="269"/>
      <c r="H30" s="203" t="str">
        <f>IF(D30="","",F30*G30)</f>
        <v/>
      </c>
    </row>
    <row r="31" spans="2:9" ht="25.5" x14ac:dyDescent="0.2">
      <c r="B31" s="243" t="s">
        <v>101</v>
      </c>
      <c r="C31" s="193" t="s">
        <v>103</v>
      </c>
      <c r="D31" s="205" t="s">
        <v>28</v>
      </c>
      <c r="E31" s="205"/>
      <c r="F31" s="226">
        <f>H29</f>
        <v>50000</v>
      </c>
      <c r="G31" s="269"/>
      <c r="H31" s="203">
        <f>IF(D31="","",F31*G31)</f>
        <v>0</v>
      </c>
    </row>
    <row r="32" spans="2:9" x14ac:dyDescent="0.2">
      <c r="B32" s="243"/>
      <c r="C32" s="193"/>
      <c r="D32" s="205"/>
      <c r="E32" s="205"/>
      <c r="F32" s="205"/>
      <c r="G32" s="269"/>
      <c r="H32" s="203" t="str">
        <f>IF(D32="","",#REF!*#REF!)</f>
        <v/>
      </c>
    </row>
    <row r="33" spans="2:9" x14ac:dyDescent="0.2">
      <c r="B33" s="243" t="s">
        <v>104</v>
      </c>
      <c r="C33" s="193" t="s">
        <v>105</v>
      </c>
      <c r="D33" s="205"/>
      <c r="E33" s="205"/>
      <c r="F33" s="205"/>
      <c r="G33" s="269"/>
      <c r="H33" s="203" t="str">
        <f>IF(D33="","",F32*G32)</f>
        <v/>
      </c>
    </row>
    <row r="34" spans="2:9" x14ac:dyDescent="0.2">
      <c r="B34" s="243"/>
      <c r="C34" s="193"/>
      <c r="D34" s="205"/>
      <c r="E34" s="205"/>
      <c r="F34" s="205"/>
      <c r="G34" s="269"/>
      <c r="H34" s="203" t="str">
        <f>IF(D34="","",F33*G33)</f>
        <v/>
      </c>
    </row>
    <row r="35" spans="2:9" ht="15" x14ac:dyDescent="0.2">
      <c r="B35" s="243" t="s">
        <v>106</v>
      </c>
      <c r="C35" s="193" t="s">
        <v>107</v>
      </c>
      <c r="D35" s="205" t="s">
        <v>2922</v>
      </c>
      <c r="E35" s="205"/>
      <c r="F35" s="205">
        <v>10</v>
      </c>
      <c r="G35" s="269"/>
      <c r="H35" s="203">
        <f>IF(D35="","",F35*G35)</f>
        <v>0</v>
      </c>
      <c r="I35" s="206"/>
    </row>
    <row r="36" spans="2:9" x14ac:dyDescent="0.2">
      <c r="B36" s="243"/>
      <c r="C36" s="193"/>
      <c r="D36" s="205"/>
      <c r="E36" s="205"/>
      <c r="F36" s="205"/>
      <c r="G36" s="269"/>
      <c r="H36" s="203" t="str">
        <f>IF(D36="","",#REF!*#REF!)</f>
        <v/>
      </c>
      <c r="I36" s="206"/>
    </row>
    <row r="37" spans="2:9" ht="15" x14ac:dyDescent="0.2">
      <c r="B37" s="243" t="s">
        <v>108</v>
      </c>
      <c r="C37" s="193" t="s">
        <v>112</v>
      </c>
      <c r="D37" s="205" t="s">
        <v>2922</v>
      </c>
      <c r="E37" s="205"/>
      <c r="F37" s="205">
        <v>5</v>
      </c>
      <c r="G37" s="269"/>
      <c r="H37" s="203">
        <f>IF(D37="","",F37*G37)</f>
        <v>0</v>
      </c>
      <c r="I37" s="206"/>
    </row>
    <row r="38" spans="2:9" x14ac:dyDescent="0.2">
      <c r="B38" s="243"/>
      <c r="C38" s="193"/>
      <c r="D38" s="205"/>
      <c r="E38" s="205"/>
      <c r="F38" s="205"/>
      <c r="G38" s="269"/>
      <c r="H38" s="203" t="str">
        <f>IF(D38="","",#REF!*G38)</f>
        <v/>
      </c>
      <c r="I38" s="209"/>
    </row>
    <row r="39" spans="2:9" ht="15" x14ac:dyDescent="0.2">
      <c r="B39" s="243" t="s">
        <v>109</v>
      </c>
      <c r="C39" s="193" t="s">
        <v>113</v>
      </c>
      <c r="D39" s="205" t="s">
        <v>2922</v>
      </c>
      <c r="E39" s="205"/>
      <c r="F39" s="205">
        <v>10</v>
      </c>
      <c r="G39" s="269"/>
      <c r="H39" s="203">
        <f>IF(D39="","",F39*G39)</f>
        <v>0</v>
      </c>
      <c r="I39" s="206"/>
    </row>
    <row r="40" spans="2:9" x14ac:dyDescent="0.2">
      <c r="B40" s="243"/>
      <c r="C40" s="193"/>
      <c r="D40" s="205"/>
      <c r="E40" s="205"/>
      <c r="F40" s="205"/>
      <c r="G40" s="269"/>
      <c r="H40" s="203" t="str">
        <f>IF(D40="","",#REF!*G40)</f>
        <v/>
      </c>
      <c r="I40" s="206"/>
    </row>
    <row r="41" spans="2:9" ht="15" x14ac:dyDescent="0.2">
      <c r="B41" s="243" t="s">
        <v>110</v>
      </c>
      <c r="C41" s="193" t="s">
        <v>114</v>
      </c>
      <c r="D41" s="205" t="s">
        <v>2922</v>
      </c>
      <c r="E41" s="205"/>
      <c r="F41" s="205">
        <v>4</v>
      </c>
      <c r="G41" s="269"/>
      <c r="H41" s="203">
        <f>IF(D41="","",F41*G41)</f>
        <v>0</v>
      </c>
      <c r="I41" s="209"/>
    </row>
    <row r="42" spans="2:9" x14ac:dyDescent="0.2">
      <c r="B42" s="243"/>
      <c r="C42" s="193"/>
      <c r="D42" s="205"/>
      <c r="E42" s="205"/>
      <c r="F42" s="205"/>
      <c r="G42" s="269"/>
      <c r="H42" s="203" t="str">
        <f>IF(D42="","",#REF!*#REF!)</f>
        <v/>
      </c>
      <c r="I42" s="209"/>
    </row>
    <row r="43" spans="2:9" ht="14.25" customHeight="1" x14ac:dyDescent="0.2">
      <c r="B43" s="243" t="s">
        <v>111</v>
      </c>
      <c r="C43" s="193" t="s">
        <v>115</v>
      </c>
      <c r="D43" s="205" t="s">
        <v>2922</v>
      </c>
      <c r="E43" s="205"/>
      <c r="F43" s="205">
        <v>2</v>
      </c>
      <c r="G43" s="269"/>
      <c r="H43" s="203">
        <f>IF(D43="","",F43*G43)</f>
        <v>0</v>
      </c>
      <c r="I43" s="206"/>
    </row>
    <row r="44" spans="2:9" x14ac:dyDescent="0.2">
      <c r="B44" s="243"/>
      <c r="C44" s="193"/>
      <c r="D44" s="205"/>
      <c r="E44" s="205"/>
      <c r="F44" s="281"/>
      <c r="G44" s="241"/>
      <c r="H44" s="203" t="str">
        <f t="shared" si="0"/>
        <v/>
      </c>
      <c r="I44" s="206"/>
    </row>
    <row r="45" spans="2:9" s="224" customFormat="1" ht="20.100000000000001" customHeight="1" x14ac:dyDescent="0.2">
      <c r="B45" s="284" t="str">
        <f>$B$10</f>
        <v>C1.4</v>
      </c>
      <c r="C45" s="219" t="s">
        <v>14</v>
      </c>
      <c r="D45" s="220"/>
      <c r="E45" s="220"/>
      <c r="F45" s="283"/>
      <c r="G45" s="244"/>
      <c r="H45" s="222">
        <f>SUM(H9:H44)</f>
        <v>50000</v>
      </c>
      <c r="I45" s="223"/>
    </row>
    <row r="46" spans="2:9" x14ac:dyDescent="0.2">
      <c r="B46" s="413" t="str">
        <f>Client1</f>
        <v>Province of KwaZulu-Natal</v>
      </c>
      <c r="C46" s="413"/>
      <c r="D46" s="413"/>
      <c r="E46" s="413"/>
      <c r="F46" s="414" t="str">
        <f>"Contract No. "&amp;ContractNo</f>
        <v>Contract No. ZNB01127/00000/00/HOD/INF/21/T</v>
      </c>
      <c r="G46" s="427"/>
      <c r="H46" s="414"/>
    </row>
    <row r="47" spans="2:9" x14ac:dyDescent="0.2">
      <c r="B47" s="413" t="str">
        <f>Client2</f>
        <v>Department of Transport</v>
      </c>
      <c r="C47" s="413"/>
      <c r="D47" s="413"/>
      <c r="E47" s="413"/>
      <c r="F47" s="414"/>
      <c r="G47" s="427"/>
      <c r="H47" s="414"/>
    </row>
    <row r="48" spans="2:9" x14ac:dyDescent="0.2">
      <c r="B48" s="416"/>
      <c r="C48" s="416"/>
      <c r="D48" s="416"/>
      <c r="E48" s="416"/>
      <c r="F48" s="415"/>
      <c r="G48" s="428"/>
      <c r="H48" s="415"/>
    </row>
    <row r="49" spans="2:9" x14ac:dyDescent="0.2">
      <c r="B49" s="417" t="s">
        <v>8</v>
      </c>
      <c r="C49" s="418"/>
      <c r="D49" s="418"/>
      <c r="E49" s="418"/>
      <c r="F49" s="418"/>
      <c r="G49" s="429"/>
      <c r="H49" s="419" t="str">
        <f>H4</f>
        <v>CHAPTER C1.4</v>
      </c>
      <c r="I49" s="307"/>
    </row>
    <row r="50" spans="2:9" x14ac:dyDescent="0.2">
      <c r="B50" s="420" t="str">
        <f>ContractDescription</f>
        <v>REHABILITATION OF PROVINCIAL ROAD P47-3 (KM 38.00 TO KM 48.00) IN THE EMPANGENI REGION</v>
      </c>
      <c r="C50" s="421"/>
      <c r="D50" s="421"/>
      <c r="E50" s="421"/>
      <c r="F50" s="421"/>
      <c r="G50" s="430"/>
      <c r="H50" s="414"/>
      <c r="I50" s="199"/>
    </row>
    <row r="51" spans="2:9" x14ac:dyDescent="0.2">
      <c r="B51" s="420"/>
      <c r="C51" s="421"/>
      <c r="D51" s="421"/>
      <c r="E51" s="421"/>
      <c r="F51" s="421"/>
      <c r="G51" s="430"/>
      <c r="H51" s="414"/>
      <c r="I51" s="199"/>
    </row>
    <row r="52" spans="2:9" x14ac:dyDescent="0.2">
      <c r="B52" s="422"/>
      <c r="C52" s="423"/>
      <c r="D52" s="423"/>
      <c r="E52" s="423"/>
      <c r="F52" s="423"/>
      <c r="G52" s="431"/>
      <c r="H52" s="415"/>
      <c r="I52" s="199"/>
    </row>
    <row r="53" spans="2:9" s="202" customFormat="1" ht="24.95" customHeight="1" x14ac:dyDescent="0.2">
      <c r="B53" s="236" t="s">
        <v>0</v>
      </c>
      <c r="C53" s="200" t="s">
        <v>1</v>
      </c>
      <c r="D53" s="200" t="s">
        <v>2</v>
      </c>
      <c r="E53" s="200" t="s">
        <v>10</v>
      </c>
      <c r="F53" s="295" t="s">
        <v>3</v>
      </c>
      <c r="G53" s="240" t="s">
        <v>4</v>
      </c>
      <c r="H53" s="200" t="s">
        <v>5</v>
      </c>
      <c r="I53" s="201"/>
    </row>
    <row r="54" spans="2:9" s="224" customFormat="1" ht="20.100000000000001" customHeight="1" x14ac:dyDescent="0.2">
      <c r="B54" s="284"/>
      <c r="C54" s="219" t="s">
        <v>29</v>
      </c>
      <c r="D54" s="220"/>
      <c r="E54" s="220"/>
      <c r="F54" s="283"/>
      <c r="G54" s="244"/>
      <c r="H54" s="222">
        <f>H45</f>
        <v>50000</v>
      </c>
      <c r="I54" s="223"/>
    </row>
    <row r="55" spans="2:9" x14ac:dyDescent="0.2">
      <c r="B55" s="243"/>
      <c r="C55" s="193"/>
      <c r="D55" s="205"/>
      <c r="E55" s="205"/>
      <c r="F55" s="281"/>
      <c r="G55" s="241"/>
      <c r="H55" s="203" t="str">
        <f t="shared" si="0"/>
        <v/>
      </c>
      <c r="I55" s="206"/>
    </row>
    <row r="56" spans="2:9" x14ac:dyDescent="0.2">
      <c r="B56" s="243" t="s">
        <v>116</v>
      </c>
      <c r="C56" s="193" t="s">
        <v>117</v>
      </c>
      <c r="D56" s="205"/>
      <c r="E56" s="205"/>
      <c r="F56" s="281"/>
      <c r="G56" s="273"/>
      <c r="H56" s="203" t="s">
        <v>2587</v>
      </c>
      <c r="I56" s="206"/>
    </row>
    <row r="57" spans="2:9" x14ac:dyDescent="0.2">
      <c r="B57" s="243"/>
      <c r="C57" s="193"/>
      <c r="D57" s="205"/>
      <c r="E57" s="205"/>
      <c r="F57" s="281"/>
      <c r="G57" s="273"/>
      <c r="H57" s="203" t="s">
        <v>2587</v>
      </c>
      <c r="I57" s="206"/>
    </row>
    <row r="58" spans="2:9" x14ac:dyDescent="0.2">
      <c r="B58" s="243" t="s">
        <v>118</v>
      </c>
      <c r="C58" s="193" t="s">
        <v>119</v>
      </c>
      <c r="D58" s="205" t="s">
        <v>38</v>
      </c>
      <c r="E58" s="205"/>
      <c r="F58" s="281">
        <v>4</v>
      </c>
      <c r="G58" s="273"/>
      <c r="H58" s="203">
        <f t="shared" ref="H58:H98" si="2">IF(D58="","",F58*G58)</f>
        <v>0</v>
      </c>
      <c r="I58" s="206"/>
    </row>
    <row r="59" spans="2:9" x14ac:dyDescent="0.2">
      <c r="B59" s="243"/>
      <c r="C59" s="193"/>
      <c r="D59" s="205"/>
      <c r="E59" s="205"/>
      <c r="F59" s="281"/>
      <c r="G59" s="273"/>
      <c r="H59" s="203" t="str">
        <f t="shared" si="2"/>
        <v/>
      </c>
      <c r="I59" s="206"/>
    </row>
    <row r="60" spans="2:9" x14ac:dyDescent="0.2">
      <c r="B60" s="243" t="s">
        <v>128</v>
      </c>
      <c r="C60" s="193" t="s">
        <v>120</v>
      </c>
      <c r="D60" s="205" t="s">
        <v>38</v>
      </c>
      <c r="E60" s="205"/>
      <c r="F60" s="281">
        <v>15</v>
      </c>
      <c r="G60" s="273"/>
      <c r="H60" s="203">
        <f t="shared" si="2"/>
        <v>0</v>
      </c>
      <c r="I60" s="206"/>
    </row>
    <row r="61" spans="2:9" x14ac:dyDescent="0.2">
      <c r="B61" s="243"/>
      <c r="C61" s="193"/>
      <c r="D61" s="205"/>
      <c r="E61" s="205"/>
      <c r="F61" s="281"/>
      <c r="G61" s="273"/>
      <c r="H61" s="203" t="str">
        <f t="shared" si="2"/>
        <v/>
      </c>
      <c r="I61" s="206"/>
    </row>
    <row r="62" spans="2:9" x14ac:dyDescent="0.2">
      <c r="B62" s="243" t="s">
        <v>129</v>
      </c>
      <c r="C62" s="193" t="s">
        <v>121</v>
      </c>
      <c r="D62" s="205" t="s">
        <v>38</v>
      </c>
      <c r="E62" s="205"/>
      <c r="F62" s="281">
        <v>1</v>
      </c>
      <c r="G62" s="273"/>
      <c r="H62" s="203">
        <f t="shared" si="2"/>
        <v>0</v>
      </c>
      <c r="I62" s="206"/>
    </row>
    <row r="63" spans="2:9" x14ac:dyDescent="0.2">
      <c r="B63" s="243"/>
      <c r="C63" s="193"/>
      <c r="D63" s="205"/>
      <c r="E63" s="205"/>
      <c r="F63" s="281"/>
      <c r="G63" s="273"/>
      <c r="H63" s="203" t="str">
        <f t="shared" si="2"/>
        <v/>
      </c>
      <c r="I63" s="206"/>
    </row>
    <row r="64" spans="2:9" x14ac:dyDescent="0.2">
      <c r="B64" s="243" t="s">
        <v>130</v>
      </c>
      <c r="C64" s="193" t="s">
        <v>122</v>
      </c>
      <c r="D64" s="205" t="s">
        <v>38</v>
      </c>
      <c r="E64" s="205"/>
      <c r="F64" s="281">
        <v>1</v>
      </c>
      <c r="G64" s="273"/>
      <c r="H64" s="203">
        <f t="shared" si="2"/>
        <v>0</v>
      </c>
      <c r="I64" s="206"/>
    </row>
    <row r="65" spans="2:9" x14ac:dyDescent="0.2">
      <c r="B65" s="243"/>
      <c r="C65" s="193"/>
      <c r="D65" s="205"/>
      <c r="E65" s="205"/>
      <c r="F65" s="281"/>
      <c r="G65" s="273"/>
      <c r="H65" s="203" t="str">
        <f t="shared" si="2"/>
        <v/>
      </c>
      <c r="I65" s="206"/>
    </row>
    <row r="66" spans="2:9" x14ac:dyDescent="0.2">
      <c r="B66" s="243" t="s">
        <v>131</v>
      </c>
      <c r="C66" s="193" t="s">
        <v>123</v>
      </c>
      <c r="D66" s="205" t="s">
        <v>38</v>
      </c>
      <c r="E66" s="205"/>
      <c r="F66" s="281">
        <v>4</v>
      </c>
      <c r="G66" s="273"/>
      <c r="H66" s="203">
        <f t="shared" si="2"/>
        <v>0</v>
      </c>
      <c r="I66" s="206"/>
    </row>
    <row r="67" spans="2:9" x14ac:dyDescent="0.2">
      <c r="B67" s="243"/>
      <c r="C67" s="193"/>
      <c r="D67" s="205"/>
      <c r="E67" s="205"/>
      <c r="F67" s="281"/>
      <c r="G67" s="273"/>
      <c r="H67" s="203" t="str">
        <f t="shared" si="2"/>
        <v/>
      </c>
      <c r="I67" s="206"/>
    </row>
    <row r="68" spans="2:9" x14ac:dyDescent="0.2">
      <c r="B68" s="243" t="s">
        <v>132</v>
      </c>
      <c r="C68" s="193" t="s">
        <v>124</v>
      </c>
      <c r="D68" s="205" t="s">
        <v>38</v>
      </c>
      <c r="E68" s="205"/>
      <c r="F68" s="281">
        <v>1</v>
      </c>
      <c r="G68" s="273"/>
      <c r="H68" s="203">
        <f t="shared" si="2"/>
        <v>0</v>
      </c>
      <c r="I68" s="206"/>
    </row>
    <row r="69" spans="2:9" x14ac:dyDescent="0.2">
      <c r="B69" s="243"/>
      <c r="C69" s="193"/>
      <c r="D69" s="205"/>
      <c r="E69" s="205"/>
      <c r="F69" s="281"/>
      <c r="G69" s="273"/>
      <c r="H69" s="203" t="str">
        <f t="shared" si="2"/>
        <v/>
      </c>
      <c r="I69" s="206"/>
    </row>
    <row r="70" spans="2:9" x14ac:dyDescent="0.2">
      <c r="B70" s="243" t="s">
        <v>133</v>
      </c>
      <c r="C70" s="193" t="s">
        <v>125</v>
      </c>
      <c r="D70" s="205" t="s">
        <v>38</v>
      </c>
      <c r="E70" s="205"/>
      <c r="F70" s="281">
        <v>1</v>
      </c>
      <c r="G70" s="273"/>
      <c r="H70" s="203">
        <f t="shared" si="2"/>
        <v>0</v>
      </c>
      <c r="I70" s="206"/>
    </row>
    <row r="71" spans="2:9" x14ac:dyDescent="0.2">
      <c r="B71" s="243"/>
      <c r="C71" s="193"/>
      <c r="D71" s="205"/>
      <c r="E71" s="205"/>
      <c r="F71" s="281"/>
      <c r="G71" s="273"/>
      <c r="H71" s="203" t="str">
        <f t="shared" si="2"/>
        <v/>
      </c>
      <c r="I71" s="206"/>
    </row>
    <row r="72" spans="2:9" x14ac:dyDescent="0.2">
      <c r="B72" s="243" t="s">
        <v>134</v>
      </c>
      <c r="C72" s="193" t="s">
        <v>126</v>
      </c>
      <c r="D72" s="205" t="s">
        <v>38</v>
      </c>
      <c r="E72" s="205"/>
      <c r="F72" s="281">
        <v>3</v>
      </c>
      <c r="G72" s="273"/>
      <c r="H72" s="203">
        <f t="shared" si="2"/>
        <v>0</v>
      </c>
      <c r="I72" s="206"/>
    </row>
    <row r="73" spans="2:9" x14ac:dyDescent="0.2">
      <c r="B73" s="243"/>
      <c r="C73" s="210"/>
      <c r="D73" s="205"/>
      <c r="E73" s="205"/>
      <c r="F73" s="281"/>
      <c r="G73" s="273"/>
      <c r="H73" s="203" t="str">
        <f t="shared" si="2"/>
        <v/>
      </c>
      <c r="I73" s="206"/>
    </row>
    <row r="74" spans="2:9" x14ac:dyDescent="0.2">
      <c r="B74" s="243" t="s">
        <v>135</v>
      </c>
      <c r="C74" s="210" t="s">
        <v>127</v>
      </c>
      <c r="D74" s="205" t="s">
        <v>38</v>
      </c>
      <c r="E74" s="205"/>
      <c r="F74" s="281">
        <v>2</v>
      </c>
      <c r="G74" s="273"/>
      <c r="H74" s="203">
        <f t="shared" si="2"/>
        <v>0</v>
      </c>
      <c r="I74" s="206"/>
    </row>
    <row r="75" spans="2:9" x14ac:dyDescent="0.2">
      <c r="B75" s="243"/>
      <c r="C75" s="210"/>
      <c r="D75" s="205"/>
      <c r="E75" s="205"/>
      <c r="F75" s="281"/>
      <c r="G75" s="273"/>
      <c r="H75" s="203" t="str">
        <f t="shared" si="2"/>
        <v/>
      </c>
      <c r="I75" s="206"/>
    </row>
    <row r="76" spans="2:9" x14ac:dyDescent="0.2">
      <c r="B76" s="243" t="s">
        <v>136</v>
      </c>
      <c r="C76" s="210" t="s">
        <v>141</v>
      </c>
      <c r="D76" s="205" t="s">
        <v>38</v>
      </c>
      <c r="E76" s="205"/>
      <c r="F76" s="280">
        <v>2</v>
      </c>
      <c r="G76" s="273"/>
      <c r="H76" s="203">
        <f t="shared" si="2"/>
        <v>0</v>
      </c>
      <c r="I76" s="206"/>
    </row>
    <row r="77" spans="2:9" x14ac:dyDescent="0.2">
      <c r="B77" s="243"/>
      <c r="C77" s="210"/>
      <c r="D77" s="205"/>
      <c r="E77" s="205"/>
      <c r="F77" s="280"/>
      <c r="G77" s="273"/>
      <c r="H77" s="203" t="str">
        <f t="shared" si="2"/>
        <v/>
      </c>
      <c r="I77" s="206"/>
    </row>
    <row r="78" spans="2:9" x14ac:dyDescent="0.2">
      <c r="B78" s="243" t="s">
        <v>137</v>
      </c>
      <c r="C78" s="193" t="s">
        <v>142</v>
      </c>
      <c r="D78" s="205" t="s">
        <v>38</v>
      </c>
      <c r="E78" s="205"/>
      <c r="F78" s="281">
        <v>10</v>
      </c>
      <c r="G78" s="273"/>
      <c r="H78" s="203">
        <f t="shared" si="2"/>
        <v>0</v>
      </c>
      <c r="I78" s="206"/>
    </row>
    <row r="79" spans="2:9" x14ac:dyDescent="0.2">
      <c r="B79" s="243"/>
      <c r="C79" s="210"/>
      <c r="D79" s="205"/>
      <c r="E79" s="205"/>
      <c r="F79" s="281"/>
      <c r="G79" s="273"/>
      <c r="H79" s="203" t="str">
        <f t="shared" si="2"/>
        <v/>
      </c>
      <c r="I79" s="206"/>
    </row>
    <row r="80" spans="2:9" x14ac:dyDescent="0.2">
      <c r="B80" s="243" t="s">
        <v>138</v>
      </c>
      <c r="C80" s="212" t="s">
        <v>2903</v>
      </c>
      <c r="D80" s="205" t="s">
        <v>38</v>
      </c>
      <c r="E80" s="205"/>
      <c r="F80" s="280">
        <v>10</v>
      </c>
      <c r="G80" s="273"/>
      <c r="H80" s="203">
        <f t="shared" si="2"/>
        <v>0</v>
      </c>
    </row>
    <row r="81" spans="2:9" x14ac:dyDescent="0.2">
      <c r="B81" s="243"/>
      <c r="C81" s="212"/>
      <c r="D81" s="205"/>
      <c r="E81" s="205"/>
      <c r="F81" s="280"/>
      <c r="G81" s="273"/>
      <c r="H81" s="203" t="str">
        <f t="shared" si="2"/>
        <v/>
      </c>
    </row>
    <row r="82" spans="2:9" x14ac:dyDescent="0.2">
      <c r="B82" s="243" t="s">
        <v>139</v>
      </c>
      <c r="C82" s="193" t="s">
        <v>143</v>
      </c>
      <c r="D82" s="205" t="s">
        <v>38</v>
      </c>
      <c r="E82" s="205"/>
      <c r="F82" s="281">
        <v>4</v>
      </c>
      <c r="G82" s="273"/>
      <c r="H82" s="203">
        <f t="shared" si="2"/>
        <v>0</v>
      </c>
      <c r="I82" s="206"/>
    </row>
    <row r="83" spans="2:9" x14ac:dyDescent="0.2">
      <c r="B83" s="243"/>
      <c r="C83" s="193"/>
      <c r="D83" s="205"/>
      <c r="E83" s="205"/>
      <c r="F83" s="281"/>
      <c r="G83" s="273"/>
      <c r="H83" s="203" t="str">
        <f t="shared" si="2"/>
        <v/>
      </c>
      <c r="I83" s="206"/>
    </row>
    <row r="84" spans="2:9" x14ac:dyDescent="0.2">
      <c r="B84" s="243" t="s">
        <v>140</v>
      </c>
      <c r="C84" s="193" t="s">
        <v>144</v>
      </c>
      <c r="D84" s="205" t="s">
        <v>38</v>
      </c>
      <c r="E84" s="205"/>
      <c r="F84" s="281">
        <v>2</v>
      </c>
      <c r="G84" s="273"/>
      <c r="H84" s="203">
        <f t="shared" si="2"/>
        <v>0</v>
      </c>
      <c r="I84" s="246"/>
    </row>
    <row r="85" spans="2:9" x14ac:dyDescent="0.2">
      <c r="B85" s="243"/>
      <c r="C85" s="193"/>
      <c r="D85" s="205"/>
      <c r="E85" s="205"/>
      <c r="F85" s="281"/>
      <c r="G85" s="273"/>
      <c r="H85" s="203" t="str">
        <f t="shared" si="2"/>
        <v/>
      </c>
      <c r="I85" s="246"/>
    </row>
    <row r="86" spans="2:9" x14ac:dyDescent="0.2">
      <c r="B86" s="243" t="s">
        <v>145</v>
      </c>
      <c r="C86" s="193" t="s">
        <v>157</v>
      </c>
      <c r="D86" s="205" t="s">
        <v>38</v>
      </c>
      <c r="E86" s="205"/>
      <c r="F86" s="281">
        <v>4</v>
      </c>
      <c r="G86" s="273"/>
      <c r="H86" s="203">
        <f t="shared" si="2"/>
        <v>0</v>
      </c>
      <c r="I86" s="206"/>
    </row>
    <row r="87" spans="2:9" x14ac:dyDescent="0.2">
      <c r="B87" s="243"/>
      <c r="C87" s="193"/>
      <c r="D87" s="205"/>
      <c r="E87" s="205"/>
      <c r="F87" s="281"/>
      <c r="G87" s="273"/>
      <c r="H87" s="203" t="str">
        <f t="shared" si="2"/>
        <v/>
      </c>
      <c r="I87" s="206"/>
    </row>
    <row r="88" spans="2:9" x14ac:dyDescent="0.2">
      <c r="B88" s="243" t="s">
        <v>146</v>
      </c>
      <c r="C88" s="193" t="s">
        <v>2935</v>
      </c>
      <c r="D88" s="205" t="s">
        <v>38</v>
      </c>
      <c r="E88" s="205"/>
      <c r="F88" s="281">
        <v>2</v>
      </c>
      <c r="G88" s="273"/>
      <c r="H88" s="203">
        <f t="shared" si="2"/>
        <v>0</v>
      </c>
      <c r="I88" s="206"/>
    </row>
    <row r="89" spans="2:9" x14ac:dyDescent="0.2">
      <c r="B89" s="243"/>
      <c r="C89" s="193"/>
      <c r="D89" s="205"/>
      <c r="E89" s="205"/>
      <c r="F89" s="281"/>
      <c r="G89" s="273"/>
      <c r="H89" s="203" t="str">
        <f t="shared" si="2"/>
        <v/>
      </c>
      <c r="I89" s="206"/>
    </row>
    <row r="90" spans="2:9" x14ac:dyDescent="0.2">
      <c r="B90" s="243" t="s">
        <v>147</v>
      </c>
      <c r="C90" s="193" t="s">
        <v>158</v>
      </c>
      <c r="D90" s="205" t="s">
        <v>38</v>
      </c>
      <c r="E90" s="205"/>
      <c r="F90" s="281">
        <v>3</v>
      </c>
      <c r="G90" s="273"/>
      <c r="H90" s="203">
        <f t="shared" si="2"/>
        <v>0</v>
      </c>
      <c r="I90" s="206"/>
    </row>
    <row r="91" spans="2:9" x14ac:dyDescent="0.2">
      <c r="B91" s="243"/>
      <c r="C91" s="193"/>
      <c r="D91" s="205"/>
      <c r="E91" s="205"/>
      <c r="F91" s="281"/>
      <c r="G91" s="273"/>
      <c r="H91" s="203" t="str">
        <f t="shared" si="2"/>
        <v/>
      </c>
      <c r="I91" s="206"/>
    </row>
    <row r="92" spans="2:9" x14ac:dyDescent="0.2">
      <c r="B92" s="243" t="s">
        <v>148</v>
      </c>
      <c r="C92" s="193" t="s">
        <v>159</v>
      </c>
      <c r="D92" s="205" t="s">
        <v>38</v>
      </c>
      <c r="E92" s="205"/>
      <c r="F92" s="281">
        <v>2</v>
      </c>
      <c r="G92" s="273"/>
      <c r="H92" s="203">
        <f t="shared" si="2"/>
        <v>0</v>
      </c>
      <c r="I92" s="206"/>
    </row>
    <row r="93" spans="2:9" x14ac:dyDescent="0.2">
      <c r="B93" s="243"/>
      <c r="C93" s="193"/>
      <c r="D93" s="205"/>
      <c r="E93" s="205"/>
      <c r="F93" s="281"/>
      <c r="G93" s="273"/>
      <c r="H93" s="203" t="str">
        <f t="shared" si="2"/>
        <v/>
      </c>
      <c r="I93" s="206"/>
    </row>
    <row r="94" spans="2:9" x14ac:dyDescent="0.2">
      <c r="B94" s="243" t="s">
        <v>149</v>
      </c>
      <c r="C94" s="193" t="s">
        <v>160</v>
      </c>
      <c r="D94" s="205" t="s">
        <v>38</v>
      </c>
      <c r="E94" s="205"/>
      <c r="F94" s="281">
        <v>1</v>
      </c>
      <c r="G94" s="273"/>
      <c r="H94" s="203">
        <f t="shared" si="2"/>
        <v>0</v>
      </c>
      <c r="I94" s="206"/>
    </row>
    <row r="95" spans="2:9" x14ac:dyDescent="0.2">
      <c r="B95" s="243"/>
      <c r="C95" s="193"/>
      <c r="D95" s="205"/>
      <c r="E95" s="205"/>
      <c r="F95" s="281"/>
      <c r="G95" s="273"/>
      <c r="H95" s="203" t="str">
        <f t="shared" si="2"/>
        <v/>
      </c>
      <c r="I95" s="206"/>
    </row>
    <row r="96" spans="2:9" x14ac:dyDescent="0.2">
      <c r="B96" s="243" t="s">
        <v>150</v>
      </c>
      <c r="C96" s="193" t="s">
        <v>161</v>
      </c>
      <c r="D96" s="205" t="s">
        <v>38</v>
      </c>
      <c r="E96" s="205"/>
      <c r="F96" s="281">
        <v>1</v>
      </c>
      <c r="G96" s="273"/>
      <c r="H96" s="203">
        <f t="shared" si="2"/>
        <v>0</v>
      </c>
      <c r="I96" s="206"/>
    </row>
    <row r="97" spans="2:9" x14ac:dyDescent="0.2">
      <c r="B97" s="243"/>
      <c r="C97" s="193"/>
      <c r="D97" s="205"/>
      <c r="E97" s="205"/>
      <c r="F97" s="281"/>
      <c r="G97" s="273"/>
      <c r="H97" s="203" t="str">
        <f t="shared" si="2"/>
        <v/>
      </c>
      <c r="I97" s="206"/>
    </row>
    <row r="98" spans="2:9" x14ac:dyDescent="0.2">
      <c r="B98" s="243" t="s">
        <v>151</v>
      </c>
      <c r="C98" s="193" t="s">
        <v>2904</v>
      </c>
      <c r="D98" s="205" t="s">
        <v>38</v>
      </c>
      <c r="E98" s="205"/>
      <c r="F98" s="281">
        <v>1</v>
      </c>
      <c r="G98" s="273"/>
      <c r="H98" s="203">
        <f t="shared" si="2"/>
        <v>0</v>
      </c>
      <c r="I98" s="206"/>
    </row>
    <row r="99" spans="2:9" x14ac:dyDescent="0.2">
      <c r="B99" s="243"/>
      <c r="C99" s="193"/>
      <c r="D99" s="205"/>
      <c r="E99" s="205"/>
      <c r="F99" s="281"/>
      <c r="G99" s="241"/>
      <c r="H99" s="203" t="str">
        <f t="shared" ref="H99:H101" si="3">IF(D99="","",F99*G99)</f>
        <v/>
      </c>
      <c r="I99" s="206"/>
    </row>
    <row r="100" spans="2:9" x14ac:dyDescent="0.2">
      <c r="B100" s="243"/>
      <c r="C100" s="193"/>
      <c r="D100" s="205"/>
      <c r="E100" s="205"/>
      <c r="F100" s="281"/>
      <c r="G100" s="241"/>
      <c r="H100" s="203"/>
      <c r="I100" s="206"/>
    </row>
    <row r="101" spans="2:9" x14ac:dyDescent="0.2">
      <c r="B101" s="243"/>
      <c r="C101" s="193"/>
      <c r="D101" s="205"/>
      <c r="E101" s="205"/>
      <c r="F101" s="288"/>
      <c r="G101" s="241"/>
      <c r="H101" s="203" t="str">
        <f t="shared" si="3"/>
        <v/>
      </c>
      <c r="I101" s="206"/>
    </row>
    <row r="102" spans="2:9" s="224" customFormat="1" ht="20.100000000000001" customHeight="1" x14ac:dyDescent="0.2">
      <c r="B102" s="284" t="str">
        <f>$B$10</f>
        <v>C1.4</v>
      </c>
      <c r="C102" s="219" t="s">
        <v>14</v>
      </c>
      <c r="D102" s="220"/>
      <c r="E102" s="220"/>
      <c r="F102" s="291"/>
      <c r="G102" s="244"/>
      <c r="H102" s="222">
        <f>SUM(H54:H101)</f>
        <v>50000</v>
      </c>
      <c r="I102" s="223"/>
    </row>
    <row r="103" spans="2:9" x14ac:dyDescent="0.2">
      <c r="B103" s="413" t="str">
        <f>Client1</f>
        <v>Province of KwaZulu-Natal</v>
      </c>
      <c r="C103" s="413"/>
      <c r="D103" s="413"/>
      <c r="E103" s="413"/>
      <c r="F103" s="432" t="str">
        <f>"Contract No. "&amp;ContractNo</f>
        <v>Contract No. ZNB01127/00000/00/HOD/INF/21/T</v>
      </c>
      <c r="G103" s="414"/>
      <c r="H103" s="414"/>
    </row>
    <row r="104" spans="2:9" x14ac:dyDescent="0.2">
      <c r="B104" s="413" t="str">
        <f>Client2</f>
        <v>Department of Transport</v>
      </c>
      <c r="C104" s="413"/>
      <c r="D104" s="413"/>
      <c r="E104" s="413"/>
      <c r="F104" s="432"/>
      <c r="G104" s="414"/>
      <c r="H104" s="414"/>
    </row>
    <row r="105" spans="2:9" x14ac:dyDescent="0.2">
      <c r="B105" s="416"/>
      <c r="C105" s="416"/>
      <c r="D105" s="416"/>
      <c r="E105" s="416"/>
      <c r="F105" s="433"/>
      <c r="G105" s="415"/>
      <c r="H105" s="415"/>
    </row>
    <row r="106" spans="2:9" x14ac:dyDescent="0.2">
      <c r="B106" s="417" t="s">
        <v>8</v>
      </c>
      <c r="C106" s="418"/>
      <c r="D106" s="418"/>
      <c r="E106" s="418"/>
      <c r="F106" s="434"/>
      <c r="G106" s="418"/>
      <c r="H106" s="419" t="str">
        <f>H53</f>
        <v>AMOUNT</v>
      </c>
      <c r="I106" s="307"/>
    </row>
    <row r="107" spans="2:9" x14ac:dyDescent="0.2">
      <c r="B107" s="420" t="str">
        <f>ContractDescription</f>
        <v>REHABILITATION OF PROVINCIAL ROAD P47-3 (KM 38.00 TO KM 48.00) IN THE EMPANGENI REGION</v>
      </c>
      <c r="C107" s="421"/>
      <c r="D107" s="421"/>
      <c r="E107" s="421"/>
      <c r="F107" s="435"/>
      <c r="G107" s="421"/>
      <c r="H107" s="414"/>
      <c r="I107" s="199"/>
    </row>
    <row r="108" spans="2:9" x14ac:dyDescent="0.2">
      <c r="B108" s="420"/>
      <c r="C108" s="421"/>
      <c r="D108" s="421"/>
      <c r="E108" s="421"/>
      <c r="F108" s="435"/>
      <c r="G108" s="421"/>
      <c r="H108" s="414"/>
      <c r="I108" s="199"/>
    </row>
    <row r="109" spans="2:9" x14ac:dyDescent="0.2">
      <c r="B109" s="422"/>
      <c r="C109" s="423"/>
      <c r="D109" s="423"/>
      <c r="E109" s="423"/>
      <c r="F109" s="423"/>
      <c r="G109" s="423"/>
      <c r="H109" s="415"/>
      <c r="I109" s="199"/>
    </row>
    <row r="110" spans="2:9" s="202" customFormat="1" ht="24.95" customHeight="1" x14ac:dyDescent="0.2">
      <c r="B110" s="236" t="s">
        <v>0</v>
      </c>
      <c r="C110" s="200" t="s">
        <v>1</v>
      </c>
      <c r="D110" s="200" t="s">
        <v>2</v>
      </c>
      <c r="E110" s="200" t="s">
        <v>10</v>
      </c>
      <c r="F110" s="295" t="s">
        <v>3</v>
      </c>
      <c r="G110" s="240" t="s">
        <v>4</v>
      </c>
      <c r="H110" s="200" t="s">
        <v>5</v>
      </c>
      <c r="I110" s="201"/>
    </row>
    <row r="111" spans="2:9" s="224" customFormat="1" ht="20.100000000000001" customHeight="1" x14ac:dyDescent="0.2">
      <c r="B111" s="284"/>
      <c r="C111" s="219" t="s">
        <v>29</v>
      </c>
      <c r="D111" s="220"/>
      <c r="E111" s="220"/>
      <c r="F111" s="283"/>
      <c r="G111" s="244"/>
      <c r="H111" s="222">
        <f>H102</f>
        <v>50000</v>
      </c>
      <c r="I111" s="223"/>
    </row>
    <row r="112" spans="2:9" x14ac:dyDescent="0.2">
      <c r="B112" s="243"/>
      <c r="C112" s="193"/>
      <c r="D112" s="205"/>
      <c r="E112" s="205"/>
      <c r="F112" s="281"/>
      <c r="G112" s="241"/>
      <c r="H112" s="203" t="str">
        <f t="shared" ref="H112:H141" si="4">IF(D112="","",F112*G112)</f>
        <v/>
      </c>
      <c r="I112" s="206"/>
    </row>
    <row r="113" spans="2:9" x14ac:dyDescent="0.2">
      <c r="B113" s="243" t="s">
        <v>152</v>
      </c>
      <c r="C113" s="193" t="s">
        <v>162</v>
      </c>
      <c r="D113" s="205" t="s">
        <v>38</v>
      </c>
      <c r="E113" s="205"/>
      <c r="F113" s="281">
        <v>1</v>
      </c>
      <c r="G113" s="273"/>
      <c r="H113" s="203">
        <f t="shared" si="4"/>
        <v>0</v>
      </c>
      <c r="I113" s="206"/>
    </row>
    <row r="114" spans="2:9" x14ac:dyDescent="0.2">
      <c r="B114" s="243"/>
      <c r="C114" s="193"/>
      <c r="D114" s="205"/>
      <c r="E114" s="205"/>
      <c r="F114" s="281"/>
      <c r="G114" s="273"/>
      <c r="H114" s="203" t="str">
        <f t="shared" si="4"/>
        <v/>
      </c>
      <c r="I114" s="206"/>
    </row>
    <row r="115" spans="2:9" ht="25.5" x14ac:dyDescent="0.2">
      <c r="B115" s="243" t="s">
        <v>153</v>
      </c>
      <c r="C115" s="193" t="s">
        <v>163</v>
      </c>
      <c r="D115" s="205" t="s">
        <v>38</v>
      </c>
      <c r="E115" s="205"/>
      <c r="F115" s="281">
        <v>1</v>
      </c>
      <c r="G115" s="273"/>
      <c r="H115" s="203">
        <f t="shared" si="4"/>
        <v>0</v>
      </c>
      <c r="I115" s="206"/>
    </row>
    <row r="116" spans="2:9" x14ac:dyDescent="0.2">
      <c r="B116" s="243"/>
      <c r="C116" s="193"/>
      <c r="D116" s="205"/>
      <c r="E116" s="205"/>
      <c r="F116" s="281"/>
      <c r="G116" s="273"/>
      <c r="H116" s="203" t="str">
        <f t="shared" si="4"/>
        <v/>
      </c>
      <c r="I116" s="206"/>
    </row>
    <row r="117" spans="2:9" x14ac:dyDescent="0.2">
      <c r="B117" s="243" t="s">
        <v>154</v>
      </c>
      <c r="C117" s="193" t="s">
        <v>164</v>
      </c>
      <c r="D117" s="205" t="s">
        <v>38</v>
      </c>
      <c r="E117" s="205"/>
      <c r="F117" s="281">
        <v>1</v>
      </c>
      <c r="G117" s="273"/>
      <c r="H117" s="203">
        <f t="shared" si="4"/>
        <v>0</v>
      </c>
      <c r="I117" s="206"/>
    </row>
    <row r="118" spans="2:9" x14ac:dyDescent="0.2">
      <c r="B118" s="243"/>
      <c r="C118" s="193"/>
      <c r="D118" s="205"/>
      <c r="E118" s="205"/>
      <c r="F118" s="281"/>
      <c r="G118" s="273"/>
      <c r="H118" s="203" t="str">
        <f t="shared" si="4"/>
        <v/>
      </c>
      <c r="I118" s="206"/>
    </row>
    <row r="119" spans="2:9" x14ac:dyDescent="0.2">
      <c r="B119" s="243" t="s">
        <v>155</v>
      </c>
      <c r="C119" s="193" t="s">
        <v>165</v>
      </c>
      <c r="D119" s="205" t="s">
        <v>38</v>
      </c>
      <c r="E119" s="205"/>
      <c r="F119" s="281">
        <v>2</v>
      </c>
      <c r="G119" s="273"/>
      <c r="H119" s="203">
        <f t="shared" si="4"/>
        <v>0</v>
      </c>
      <c r="I119" s="206"/>
    </row>
    <row r="120" spans="2:9" x14ac:dyDescent="0.2">
      <c r="B120" s="243"/>
      <c r="C120" s="193"/>
      <c r="D120" s="205"/>
      <c r="E120" s="205"/>
      <c r="F120" s="281"/>
      <c r="G120" s="273"/>
      <c r="H120" s="203" t="str">
        <f t="shared" si="4"/>
        <v/>
      </c>
      <c r="I120" s="206"/>
    </row>
    <row r="121" spans="2:9" ht="25.5" x14ac:dyDescent="0.2">
      <c r="B121" s="243" t="s">
        <v>156</v>
      </c>
      <c r="C121" s="193" t="s">
        <v>166</v>
      </c>
      <c r="D121" s="205" t="s">
        <v>38</v>
      </c>
      <c r="E121" s="205"/>
      <c r="F121" s="281">
        <v>1</v>
      </c>
      <c r="G121" s="273"/>
      <c r="H121" s="203">
        <f t="shared" si="4"/>
        <v>0</v>
      </c>
      <c r="I121" s="206"/>
    </row>
    <row r="122" spans="2:9" x14ac:dyDescent="0.2">
      <c r="B122" s="243"/>
      <c r="C122" s="193"/>
      <c r="D122" s="205"/>
      <c r="E122" s="205"/>
      <c r="F122" s="281"/>
      <c r="G122" s="273"/>
      <c r="H122" s="203" t="str">
        <f t="shared" si="4"/>
        <v/>
      </c>
      <c r="I122" s="206"/>
    </row>
    <row r="123" spans="2:9" x14ac:dyDescent="0.2">
      <c r="B123" s="243" t="s">
        <v>167</v>
      </c>
      <c r="C123" s="193" t="s">
        <v>168</v>
      </c>
      <c r="D123" s="205"/>
      <c r="E123" s="205"/>
      <c r="F123" s="281"/>
      <c r="G123" s="273"/>
      <c r="H123" s="203" t="str">
        <f t="shared" si="4"/>
        <v/>
      </c>
      <c r="I123" s="206"/>
    </row>
    <row r="124" spans="2:9" x14ac:dyDescent="0.2">
      <c r="B124" s="243"/>
      <c r="C124" s="193"/>
      <c r="D124" s="205"/>
      <c r="E124" s="205"/>
      <c r="F124" s="281"/>
      <c r="G124" s="273"/>
      <c r="H124" s="203" t="str">
        <f t="shared" si="4"/>
        <v/>
      </c>
      <c r="I124" s="206"/>
    </row>
    <row r="125" spans="2:9" ht="25.5" x14ac:dyDescent="0.2">
      <c r="B125" s="243" t="s">
        <v>169</v>
      </c>
      <c r="C125" s="193" t="s">
        <v>177</v>
      </c>
      <c r="D125" s="205" t="s">
        <v>1505</v>
      </c>
      <c r="E125" s="205"/>
      <c r="F125" s="281">
        <v>35000</v>
      </c>
      <c r="G125" s="273">
        <v>1</v>
      </c>
      <c r="H125" s="203">
        <f t="shared" si="4"/>
        <v>35000</v>
      </c>
      <c r="I125" s="206"/>
    </row>
    <row r="126" spans="2:9" x14ac:dyDescent="0.2">
      <c r="B126" s="243"/>
      <c r="C126" s="193"/>
      <c r="D126" s="205"/>
      <c r="E126" s="205"/>
      <c r="F126" s="281"/>
      <c r="G126" s="273"/>
      <c r="H126" s="203" t="str">
        <f t="shared" si="4"/>
        <v/>
      </c>
      <c r="I126" s="206"/>
    </row>
    <row r="127" spans="2:9" x14ac:dyDescent="0.2">
      <c r="B127" s="243" t="s">
        <v>170</v>
      </c>
      <c r="C127" s="193" t="s">
        <v>178</v>
      </c>
      <c r="D127" s="205" t="s">
        <v>28</v>
      </c>
      <c r="E127" s="205"/>
      <c r="F127" s="281">
        <f>H125</f>
        <v>35000</v>
      </c>
      <c r="G127" s="273"/>
      <c r="H127" s="203">
        <f t="shared" si="4"/>
        <v>0</v>
      </c>
      <c r="I127" s="206"/>
    </row>
    <row r="128" spans="2:9" x14ac:dyDescent="0.2">
      <c r="B128" s="243"/>
      <c r="C128" s="193"/>
      <c r="D128" s="205"/>
      <c r="E128" s="205"/>
      <c r="F128" s="281"/>
      <c r="G128" s="273"/>
      <c r="H128" s="203" t="str">
        <f t="shared" si="4"/>
        <v/>
      </c>
      <c r="I128" s="206"/>
    </row>
    <row r="129" spans="2:9" ht="25.5" x14ac:dyDescent="0.2">
      <c r="B129" s="243" t="s">
        <v>171</v>
      </c>
      <c r="C129" s="193" t="s">
        <v>2905</v>
      </c>
      <c r="D129" s="205" t="s">
        <v>1505</v>
      </c>
      <c r="E129" s="205"/>
      <c r="F129" s="281">
        <v>35000</v>
      </c>
      <c r="G129" s="273">
        <v>1</v>
      </c>
      <c r="H129" s="203">
        <f t="shared" si="4"/>
        <v>35000</v>
      </c>
      <c r="I129" s="206"/>
    </row>
    <row r="130" spans="2:9" x14ac:dyDescent="0.2">
      <c r="B130" s="243"/>
      <c r="C130" s="193"/>
      <c r="D130" s="205"/>
      <c r="E130" s="205"/>
      <c r="F130" s="281"/>
      <c r="G130" s="273"/>
      <c r="H130" s="203" t="str">
        <f t="shared" si="4"/>
        <v/>
      </c>
      <c r="I130" s="206"/>
    </row>
    <row r="131" spans="2:9" x14ac:dyDescent="0.2">
      <c r="B131" s="243" t="s">
        <v>172</v>
      </c>
      <c r="C131" s="193" t="s">
        <v>193</v>
      </c>
      <c r="D131" s="205" t="s">
        <v>28</v>
      </c>
      <c r="E131" s="205"/>
      <c r="F131" s="281">
        <v>35000</v>
      </c>
      <c r="G131" s="273"/>
      <c r="H131" s="203">
        <f t="shared" si="4"/>
        <v>0</v>
      </c>
      <c r="I131" s="206"/>
    </row>
    <row r="132" spans="2:9" x14ac:dyDescent="0.2">
      <c r="B132" s="243"/>
      <c r="C132" s="193"/>
      <c r="D132" s="205"/>
      <c r="E132" s="205"/>
      <c r="F132" s="281"/>
      <c r="G132" s="273"/>
      <c r="H132" s="203" t="str">
        <f t="shared" si="4"/>
        <v/>
      </c>
      <c r="I132" s="206"/>
    </row>
    <row r="133" spans="2:9" ht="25.5" x14ac:dyDescent="0.2">
      <c r="B133" s="243" t="s">
        <v>173</v>
      </c>
      <c r="C133" s="193" t="s">
        <v>192</v>
      </c>
      <c r="D133" s="205" t="s">
        <v>1505</v>
      </c>
      <c r="E133" s="205"/>
      <c r="F133" s="281">
        <v>10000</v>
      </c>
      <c r="G133" s="273">
        <v>1</v>
      </c>
      <c r="H133" s="203">
        <f t="shared" si="4"/>
        <v>10000</v>
      </c>
      <c r="I133" s="206"/>
    </row>
    <row r="134" spans="2:9" x14ac:dyDescent="0.2">
      <c r="B134" s="243"/>
      <c r="C134" s="193"/>
      <c r="D134" s="205"/>
      <c r="E134" s="205"/>
      <c r="F134" s="281"/>
      <c r="G134" s="273"/>
      <c r="H134" s="203" t="str">
        <f t="shared" si="4"/>
        <v/>
      </c>
      <c r="I134" s="206"/>
    </row>
    <row r="135" spans="2:9" x14ac:dyDescent="0.2">
      <c r="B135" s="243" t="s">
        <v>174</v>
      </c>
      <c r="C135" s="193" t="s">
        <v>194</v>
      </c>
      <c r="D135" s="205" t="s">
        <v>28</v>
      </c>
      <c r="E135" s="205"/>
      <c r="F135" s="281">
        <v>10000</v>
      </c>
      <c r="G135" s="273"/>
      <c r="H135" s="203">
        <f t="shared" si="4"/>
        <v>0</v>
      </c>
      <c r="I135" s="206"/>
    </row>
    <row r="136" spans="2:9" x14ac:dyDescent="0.2">
      <c r="B136" s="243"/>
      <c r="C136" s="193"/>
      <c r="D136" s="205"/>
      <c r="E136" s="205"/>
      <c r="F136" s="281"/>
      <c r="G136" s="273"/>
      <c r="H136" s="203" t="str">
        <f t="shared" si="4"/>
        <v/>
      </c>
      <c r="I136" s="206"/>
    </row>
    <row r="137" spans="2:9" ht="38.25" x14ac:dyDescent="0.2">
      <c r="B137" s="243" t="s">
        <v>175</v>
      </c>
      <c r="C137" s="193" t="s">
        <v>191</v>
      </c>
      <c r="D137" s="205" t="s">
        <v>1505</v>
      </c>
      <c r="E137" s="205"/>
      <c r="F137" s="281">
        <v>10000</v>
      </c>
      <c r="G137" s="273">
        <v>1</v>
      </c>
      <c r="H137" s="203">
        <f t="shared" si="4"/>
        <v>10000</v>
      </c>
      <c r="I137" s="206"/>
    </row>
    <row r="138" spans="2:9" x14ac:dyDescent="0.2">
      <c r="B138" s="243"/>
      <c r="C138" s="193"/>
      <c r="D138" s="205"/>
      <c r="E138" s="205"/>
      <c r="F138" s="281"/>
      <c r="G138" s="273"/>
      <c r="H138" s="203" t="str">
        <f t="shared" si="4"/>
        <v/>
      </c>
      <c r="I138" s="206"/>
    </row>
    <row r="139" spans="2:9" x14ac:dyDescent="0.2">
      <c r="B139" s="243" t="s">
        <v>176</v>
      </c>
      <c r="C139" s="193" t="s">
        <v>195</v>
      </c>
      <c r="D139" s="205" t="s">
        <v>28</v>
      </c>
      <c r="E139" s="205"/>
      <c r="F139" s="281">
        <v>10000</v>
      </c>
      <c r="G139" s="273"/>
      <c r="H139" s="203">
        <f t="shared" si="4"/>
        <v>0</v>
      </c>
      <c r="I139" s="206"/>
    </row>
    <row r="140" spans="2:9" x14ac:dyDescent="0.2">
      <c r="B140" s="243"/>
      <c r="C140" s="193"/>
      <c r="D140" s="205"/>
      <c r="E140" s="205"/>
      <c r="F140" s="281"/>
      <c r="G140" s="241"/>
      <c r="H140" s="203" t="str">
        <f t="shared" si="4"/>
        <v/>
      </c>
      <c r="I140" s="206"/>
    </row>
    <row r="141" spans="2:9" x14ac:dyDescent="0.2">
      <c r="B141" s="243"/>
      <c r="C141" s="193"/>
      <c r="D141" s="205"/>
      <c r="E141" s="205"/>
      <c r="F141" s="281"/>
      <c r="G141" s="241"/>
      <c r="H141" s="203" t="str">
        <f t="shared" si="4"/>
        <v/>
      </c>
      <c r="I141" s="206"/>
    </row>
    <row r="142" spans="2:9" s="224" customFormat="1" ht="20.100000000000001" customHeight="1" x14ac:dyDescent="0.2">
      <c r="B142" s="284" t="str">
        <f>$B$10</f>
        <v>C1.4</v>
      </c>
      <c r="C142" s="219" t="s">
        <v>14</v>
      </c>
      <c r="D142" s="220"/>
      <c r="E142" s="220"/>
      <c r="F142" s="283"/>
      <c r="G142" s="244"/>
      <c r="H142" s="222">
        <f>SUM(H111:H141)</f>
        <v>140000</v>
      </c>
      <c r="I142" s="223"/>
    </row>
    <row r="143" spans="2:9" x14ac:dyDescent="0.2">
      <c r="B143" s="413" t="str">
        <f>Client1</f>
        <v>Province of KwaZulu-Natal</v>
      </c>
      <c r="C143" s="413"/>
      <c r="D143" s="413"/>
      <c r="E143" s="413"/>
      <c r="F143" s="414" t="str">
        <f>"Contract No. "&amp;ContractNo</f>
        <v>Contract No. ZNB01127/00000/00/HOD/INF/21/T</v>
      </c>
      <c r="G143" s="414"/>
      <c r="H143" s="414"/>
    </row>
    <row r="144" spans="2:9" x14ac:dyDescent="0.2">
      <c r="B144" s="413" t="str">
        <f>Client2</f>
        <v>Department of Transport</v>
      </c>
      <c r="C144" s="413"/>
      <c r="D144" s="413"/>
      <c r="E144" s="413"/>
      <c r="F144" s="414"/>
      <c r="G144" s="414"/>
      <c r="H144" s="414"/>
    </row>
    <row r="145" spans="2:9" x14ac:dyDescent="0.2">
      <c r="B145" s="416"/>
      <c r="C145" s="416"/>
      <c r="D145" s="416"/>
      <c r="E145" s="416"/>
      <c r="F145" s="415"/>
      <c r="G145" s="415"/>
      <c r="H145" s="415"/>
    </row>
    <row r="146" spans="2:9" x14ac:dyDescent="0.2">
      <c r="B146" s="417" t="s">
        <v>8</v>
      </c>
      <c r="C146" s="418"/>
      <c r="D146" s="418"/>
      <c r="E146" s="418"/>
      <c r="F146" s="418"/>
      <c r="G146" s="418"/>
      <c r="H146" s="419" t="str">
        <f>H4</f>
        <v>CHAPTER C1.4</v>
      </c>
      <c r="I146" s="307"/>
    </row>
    <row r="147" spans="2:9" x14ac:dyDescent="0.2">
      <c r="B147" s="420" t="str">
        <f>ContractDescription</f>
        <v>REHABILITATION OF PROVINCIAL ROAD P47-3 (KM 38.00 TO KM 48.00) IN THE EMPANGENI REGION</v>
      </c>
      <c r="C147" s="421"/>
      <c r="D147" s="421"/>
      <c r="E147" s="421"/>
      <c r="F147" s="421"/>
      <c r="G147" s="421"/>
      <c r="H147" s="414"/>
      <c r="I147" s="199"/>
    </row>
    <row r="148" spans="2:9" x14ac:dyDescent="0.2">
      <c r="B148" s="420"/>
      <c r="C148" s="421"/>
      <c r="D148" s="421"/>
      <c r="E148" s="421"/>
      <c r="F148" s="421"/>
      <c r="G148" s="421"/>
      <c r="H148" s="414"/>
      <c r="I148" s="199"/>
    </row>
    <row r="149" spans="2:9" x14ac:dyDescent="0.2">
      <c r="B149" s="422"/>
      <c r="C149" s="423"/>
      <c r="D149" s="423"/>
      <c r="E149" s="423"/>
      <c r="F149" s="423"/>
      <c r="G149" s="423"/>
      <c r="H149" s="415"/>
      <c r="I149" s="199"/>
    </row>
    <row r="150" spans="2:9" s="202" customFormat="1" ht="24.95" customHeight="1" x14ac:dyDescent="0.2">
      <c r="B150" s="236" t="s">
        <v>0</v>
      </c>
      <c r="C150" s="200" t="s">
        <v>1</v>
      </c>
      <c r="D150" s="200" t="s">
        <v>2</v>
      </c>
      <c r="E150" s="200" t="s">
        <v>10</v>
      </c>
      <c r="F150" s="295" t="s">
        <v>3</v>
      </c>
      <c r="G150" s="240" t="s">
        <v>4</v>
      </c>
      <c r="H150" s="200" t="s">
        <v>5</v>
      </c>
      <c r="I150" s="201"/>
    </row>
    <row r="151" spans="2:9" s="224" customFormat="1" ht="20.100000000000001" customHeight="1" x14ac:dyDescent="0.2">
      <c r="B151" s="284"/>
      <c r="C151" s="219" t="s">
        <v>29</v>
      </c>
      <c r="D151" s="220"/>
      <c r="E151" s="220"/>
      <c r="F151" s="283"/>
      <c r="G151" s="244"/>
      <c r="H151" s="222">
        <f>H142</f>
        <v>140000</v>
      </c>
      <c r="I151" s="223"/>
    </row>
    <row r="152" spans="2:9" x14ac:dyDescent="0.2">
      <c r="B152" s="257"/>
      <c r="C152" s="267"/>
      <c r="D152" s="268"/>
      <c r="E152" s="268"/>
      <c r="F152" s="296"/>
      <c r="G152" s="387"/>
      <c r="H152" s="203" t="str">
        <f t="shared" ref="H152:H182" si="5">IF(D152="","",F152*G152)</f>
        <v/>
      </c>
      <c r="I152" s="206"/>
    </row>
    <row r="153" spans="2:9" x14ac:dyDescent="0.2">
      <c r="B153" s="243" t="s">
        <v>179</v>
      </c>
      <c r="C153" s="193" t="s">
        <v>180</v>
      </c>
      <c r="D153" s="205"/>
      <c r="E153" s="205"/>
      <c r="F153" s="281"/>
      <c r="G153" s="273"/>
      <c r="H153" s="203" t="s">
        <v>2587</v>
      </c>
      <c r="I153" s="206"/>
    </row>
    <row r="154" spans="2:9" x14ac:dyDescent="0.2">
      <c r="B154" s="243"/>
      <c r="C154" s="193"/>
      <c r="D154" s="205"/>
      <c r="E154" s="205"/>
      <c r="F154" s="281"/>
      <c r="G154" s="273"/>
      <c r="H154" s="203" t="s">
        <v>2587</v>
      </c>
      <c r="I154" s="206"/>
    </row>
    <row r="155" spans="2:9" x14ac:dyDescent="0.2">
      <c r="B155" s="243" t="s">
        <v>181</v>
      </c>
      <c r="C155" s="193" t="s">
        <v>182</v>
      </c>
      <c r="D155" s="205" t="s">
        <v>13</v>
      </c>
      <c r="E155" s="205"/>
      <c r="F155" s="281">
        <v>1</v>
      </c>
      <c r="G155" s="273"/>
      <c r="H155" s="203">
        <f t="shared" ref="H155:H163" si="6">IF(D155="","",F155*G155)</f>
        <v>0</v>
      </c>
      <c r="I155" s="206"/>
    </row>
    <row r="156" spans="2:9" x14ac:dyDescent="0.2">
      <c r="B156" s="243"/>
      <c r="C156" s="193"/>
      <c r="D156" s="205"/>
      <c r="E156" s="205"/>
      <c r="F156" s="281"/>
      <c r="G156" s="273"/>
      <c r="H156" s="203" t="str">
        <f t="shared" si="6"/>
        <v/>
      </c>
      <c r="I156" s="206"/>
    </row>
    <row r="157" spans="2:9" x14ac:dyDescent="0.2">
      <c r="B157" s="243" t="s">
        <v>183</v>
      </c>
      <c r="C157" s="193" t="s">
        <v>184</v>
      </c>
      <c r="D157" s="205" t="s">
        <v>21</v>
      </c>
      <c r="E157" s="205"/>
      <c r="F157" s="281">
        <v>12</v>
      </c>
      <c r="G157" s="273"/>
      <c r="H157" s="203">
        <f t="shared" si="6"/>
        <v>0</v>
      </c>
      <c r="I157" s="206"/>
    </row>
    <row r="158" spans="2:9" x14ac:dyDescent="0.2">
      <c r="B158" s="243"/>
      <c r="C158" s="193"/>
      <c r="D158" s="205"/>
      <c r="E158" s="205"/>
      <c r="F158" s="281"/>
      <c r="G158" s="273"/>
      <c r="H158" s="203" t="str">
        <f t="shared" si="6"/>
        <v/>
      </c>
      <c r="I158" s="206"/>
    </row>
    <row r="159" spans="2:9" x14ac:dyDescent="0.2">
      <c r="B159" s="243" t="s">
        <v>185</v>
      </c>
      <c r="C159" s="193" t="s">
        <v>186</v>
      </c>
      <c r="D159" s="205"/>
      <c r="E159" s="205"/>
      <c r="F159" s="281"/>
      <c r="G159" s="273"/>
      <c r="H159" s="203" t="str">
        <f t="shared" si="6"/>
        <v/>
      </c>
      <c r="I159" s="206"/>
    </row>
    <row r="160" spans="2:9" x14ac:dyDescent="0.2">
      <c r="B160" s="243"/>
      <c r="C160" s="193"/>
      <c r="D160" s="205"/>
      <c r="E160" s="205"/>
      <c r="F160" s="281"/>
      <c r="G160" s="273"/>
      <c r="H160" s="203" t="str">
        <f t="shared" si="6"/>
        <v/>
      </c>
      <c r="I160" s="206"/>
    </row>
    <row r="161" spans="2:9" ht="25.5" x14ac:dyDescent="0.2">
      <c r="B161" s="243" t="s">
        <v>187</v>
      </c>
      <c r="C161" s="193" t="s">
        <v>196</v>
      </c>
      <c r="D161" s="205" t="s">
        <v>13</v>
      </c>
      <c r="E161" s="205"/>
      <c r="F161" s="281">
        <v>1</v>
      </c>
      <c r="G161" s="273"/>
      <c r="H161" s="203">
        <f t="shared" si="6"/>
        <v>0</v>
      </c>
      <c r="I161" s="206"/>
    </row>
    <row r="162" spans="2:9" x14ac:dyDescent="0.2">
      <c r="B162" s="243"/>
      <c r="C162" s="193"/>
      <c r="D162" s="205"/>
      <c r="E162" s="205"/>
      <c r="F162" s="281"/>
      <c r="G162" s="273"/>
      <c r="H162" s="203" t="str">
        <f t="shared" si="6"/>
        <v/>
      </c>
      <c r="I162" s="206"/>
    </row>
    <row r="163" spans="2:9" ht="25.5" x14ac:dyDescent="0.2">
      <c r="B163" s="243" t="s">
        <v>188</v>
      </c>
      <c r="C163" s="193" t="s">
        <v>2906</v>
      </c>
      <c r="D163" s="205" t="s">
        <v>21</v>
      </c>
      <c r="E163" s="205"/>
      <c r="F163" s="281">
        <v>12</v>
      </c>
      <c r="G163" s="273"/>
      <c r="H163" s="203">
        <f t="shared" si="6"/>
        <v>0</v>
      </c>
      <c r="I163" s="206"/>
    </row>
    <row r="164" spans="2:9" x14ac:dyDescent="0.2">
      <c r="B164" s="243"/>
      <c r="C164" s="193"/>
      <c r="D164" s="205"/>
      <c r="E164" s="205"/>
      <c r="F164" s="281"/>
      <c r="G164" s="241"/>
      <c r="H164" s="203" t="str">
        <f t="shared" si="5"/>
        <v/>
      </c>
      <c r="I164" s="206"/>
    </row>
    <row r="165" spans="2:9" x14ac:dyDescent="0.2">
      <c r="B165" s="243"/>
      <c r="C165" s="193"/>
      <c r="D165" s="205"/>
      <c r="E165" s="205"/>
      <c r="F165" s="281"/>
      <c r="G165" s="241"/>
      <c r="H165" s="203"/>
      <c r="I165" s="206"/>
    </row>
    <row r="166" spans="2:9" x14ac:dyDescent="0.2">
      <c r="B166" s="243"/>
      <c r="C166" s="193"/>
      <c r="D166" s="205"/>
      <c r="E166" s="205"/>
      <c r="F166" s="281"/>
      <c r="G166" s="241"/>
      <c r="H166" s="203"/>
      <c r="I166" s="206"/>
    </row>
    <row r="167" spans="2:9" x14ac:dyDescent="0.2">
      <c r="B167" s="243"/>
      <c r="C167" s="193"/>
      <c r="D167" s="205"/>
      <c r="E167" s="205"/>
      <c r="F167" s="281"/>
      <c r="G167" s="241"/>
      <c r="H167" s="203"/>
      <c r="I167" s="206"/>
    </row>
    <row r="168" spans="2:9" x14ac:dyDescent="0.2">
      <c r="B168" s="243"/>
      <c r="C168" s="193"/>
      <c r="D168" s="205"/>
      <c r="E168" s="205"/>
      <c r="F168" s="281"/>
      <c r="G168" s="241"/>
      <c r="H168" s="203"/>
      <c r="I168" s="206"/>
    </row>
    <row r="169" spans="2:9" x14ac:dyDescent="0.2">
      <c r="B169" s="243"/>
      <c r="C169" s="193"/>
      <c r="D169" s="205"/>
      <c r="E169" s="205"/>
      <c r="F169" s="281"/>
      <c r="G169" s="241"/>
      <c r="H169" s="203" t="str">
        <f t="shared" si="5"/>
        <v/>
      </c>
      <c r="I169" s="206"/>
    </row>
    <row r="170" spans="2:9" x14ac:dyDescent="0.2">
      <c r="B170" s="243"/>
      <c r="C170" s="193"/>
      <c r="D170" s="205"/>
      <c r="E170" s="205"/>
      <c r="F170" s="281"/>
      <c r="G170" s="241"/>
      <c r="H170" s="203" t="str">
        <f t="shared" si="5"/>
        <v/>
      </c>
      <c r="I170" s="206"/>
    </row>
    <row r="171" spans="2:9" x14ac:dyDescent="0.2">
      <c r="B171" s="243"/>
      <c r="C171" s="193"/>
      <c r="D171" s="205"/>
      <c r="E171" s="205"/>
      <c r="F171" s="281"/>
      <c r="G171" s="241"/>
      <c r="H171" s="203" t="str">
        <f t="shared" si="5"/>
        <v/>
      </c>
      <c r="I171" s="206"/>
    </row>
    <row r="172" spans="2:9" x14ac:dyDescent="0.2">
      <c r="B172" s="243"/>
      <c r="C172" s="193"/>
      <c r="D172" s="205"/>
      <c r="E172" s="205"/>
      <c r="F172" s="281"/>
      <c r="G172" s="241"/>
      <c r="H172" s="203" t="str">
        <f t="shared" si="5"/>
        <v/>
      </c>
      <c r="I172" s="206"/>
    </row>
    <row r="173" spans="2:9" x14ac:dyDescent="0.2">
      <c r="B173" s="243"/>
      <c r="C173" s="193"/>
      <c r="D173" s="205"/>
      <c r="E173" s="205"/>
      <c r="F173" s="281"/>
      <c r="G173" s="241"/>
      <c r="H173" s="203" t="str">
        <f t="shared" si="5"/>
        <v/>
      </c>
      <c r="I173" s="206"/>
    </row>
    <row r="174" spans="2:9" x14ac:dyDescent="0.2">
      <c r="B174" s="243"/>
      <c r="C174" s="193"/>
      <c r="D174" s="205"/>
      <c r="E174" s="205"/>
      <c r="F174" s="281"/>
      <c r="G174" s="241"/>
      <c r="H174" s="203" t="str">
        <f t="shared" si="5"/>
        <v/>
      </c>
      <c r="I174" s="206"/>
    </row>
    <row r="175" spans="2:9" x14ac:dyDescent="0.2">
      <c r="B175" s="243"/>
      <c r="C175" s="193"/>
      <c r="D175" s="205"/>
      <c r="E175" s="205"/>
      <c r="F175" s="281"/>
      <c r="G175" s="241"/>
      <c r="H175" s="203" t="str">
        <f t="shared" si="5"/>
        <v/>
      </c>
      <c r="I175" s="206"/>
    </row>
    <row r="176" spans="2:9" x14ac:dyDescent="0.2">
      <c r="B176" s="243"/>
      <c r="C176" s="193"/>
      <c r="D176" s="205"/>
      <c r="E176" s="205"/>
      <c r="F176" s="281"/>
      <c r="G176" s="241"/>
      <c r="H176" s="203" t="str">
        <f t="shared" si="5"/>
        <v/>
      </c>
      <c r="I176" s="206"/>
    </row>
    <row r="177" spans="2:9" x14ac:dyDescent="0.2">
      <c r="B177" s="243"/>
      <c r="C177" s="193"/>
      <c r="D177" s="205"/>
      <c r="E177" s="205"/>
      <c r="F177" s="281"/>
      <c r="G177" s="241"/>
      <c r="H177" s="203" t="str">
        <f t="shared" si="5"/>
        <v/>
      </c>
      <c r="I177" s="206"/>
    </row>
    <row r="178" spans="2:9" x14ac:dyDescent="0.2">
      <c r="B178" s="243"/>
      <c r="C178" s="193"/>
      <c r="D178" s="205"/>
      <c r="E178" s="205"/>
      <c r="F178" s="281"/>
      <c r="G178" s="241"/>
      <c r="H178" s="203" t="str">
        <f t="shared" si="5"/>
        <v/>
      </c>
      <c r="I178" s="206"/>
    </row>
    <row r="179" spans="2:9" x14ac:dyDescent="0.2">
      <c r="B179" s="243"/>
      <c r="C179" s="193"/>
      <c r="D179" s="205"/>
      <c r="E179" s="205"/>
      <c r="F179" s="281"/>
      <c r="G179" s="241"/>
      <c r="H179" s="203" t="str">
        <f t="shared" si="5"/>
        <v/>
      </c>
      <c r="I179" s="206"/>
    </row>
    <row r="180" spans="2:9" x14ac:dyDescent="0.2">
      <c r="B180" s="243"/>
      <c r="C180" s="193"/>
      <c r="D180" s="205"/>
      <c r="E180" s="205"/>
      <c r="F180" s="281"/>
      <c r="G180" s="241"/>
      <c r="H180" s="203" t="str">
        <f t="shared" si="5"/>
        <v/>
      </c>
      <c r="I180" s="206"/>
    </row>
    <row r="181" spans="2:9" x14ac:dyDescent="0.2">
      <c r="B181" s="243"/>
      <c r="C181" s="193"/>
      <c r="D181" s="205"/>
      <c r="E181" s="205"/>
      <c r="F181" s="281"/>
      <c r="G181" s="241"/>
      <c r="H181" s="203" t="str">
        <f t="shared" si="5"/>
        <v/>
      </c>
      <c r="I181" s="206"/>
    </row>
    <row r="182" spans="2:9" x14ac:dyDescent="0.2">
      <c r="B182" s="243"/>
      <c r="C182" s="193"/>
      <c r="D182" s="205"/>
      <c r="E182" s="205"/>
      <c r="F182" s="281"/>
      <c r="G182" s="241"/>
      <c r="H182" s="203" t="str">
        <f t="shared" si="5"/>
        <v/>
      </c>
      <c r="I182" s="206"/>
    </row>
    <row r="183" spans="2:9" s="224" customFormat="1" ht="24.95" customHeight="1" x14ac:dyDescent="0.2">
      <c r="B183" s="285" t="str">
        <f>B10</f>
        <v>C1.4</v>
      </c>
      <c r="C183" s="219" t="s">
        <v>2708</v>
      </c>
      <c r="D183" s="220"/>
      <c r="E183" s="220"/>
      <c r="F183" s="283"/>
      <c r="G183" s="244"/>
      <c r="H183" s="222">
        <f>SUM(H151:H182)</f>
        <v>140000</v>
      </c>
      <c r="I183" s="223"/>
    </row>
  </sheetData>
  <mergeCells count="25">
    <mergeCell ref="B146:G146"/>
    <mergeCell ref="H146:H149"/>
    <mergeCell ref="B147:G149"/>
    <mergeCell ref="B106:G106"/>
    <mergeCell ref="H106:H109"/>
    <mergeCell ref="B107:G109"/>
    <mergeCell ref="B143:E143"/>
    <mergeCell ref="F143:H145"/>
    <mergeCell ref="B144:E144"/>
    <mergeCell ref="B145:E145"/>
    <mergeCell ref="B49:G49"/>
    <mergeCell ref="H49:H52"/>
    <mergeCell ref="B50:G52"/>
    <mergeCell ref="B103:E103"/>
    <mergeCell ref="F103:H105"/>
    <mergeCell ref="B104:E104"/>
    <mergeCell ref="B105:E105"/>
    <mergeCell ref="F1:H1"/>
    <mergeCell ref="B5:G7"/>
    <mergeCell ref="H4:H7"/>
    <mergeCell ref="B4:G4"/>
    <mergeCell ref="B46:E46"/>
    <mergeCell ref="F46:H48"/>
    <mergeCell ref="B47:E47"/>
    <mergeCell ref="B48:E48"/>
  </mergeCells>
  <phoneticPr fontId="17" type="noConversion"/>
  <printOptions horizontalCentered="1"/>
  <pageMargins left="0.43307086614173229" right="0.31496062992125984" top="0.43307086614173229" bottom="0.62992125984251968" header="0.35433070866141736" footer="0.31496062992125984"/>
  <pageSetup paperSize="9" scale="79"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3" manualBreakCount="3">
    <brk id="45" max="16383" man="1"/>
    <brk id="102" max="8" man="1"/>
    <brk id="14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5E22-0819-4877-AE8F-D8F2A910665C}">
  <sheetPr codeName="Sheet5">
    <tabColor rgb="FF92D050"/>
    <pageSetUpPr fitToPage="1"/>
  </sheetPr>
  <dimension ref="B1:I121"/>
  <sheetViews>
    <sheetView view="pageBreakPreview" topLeftCell="A13" zoomScale="85" zoomScaleNormal="55" zoomScaleSheetLayoutView="85" workbookViewId="0">
      <selection activeCell="B12" sqref="B12:H39"/>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7" width="14.5703125" style="230" customWidth="1"/>
    <col min="8" max="8" width="15.7109375" style="197" customWidth="1"/>
    <col min="9" max="9" width="0.85546875" style="197" customWidth="1"/>
    <col min="10" max="16384" width="6.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305"/>
      <c r="C3" s="234"/>
      <c r="D3" s="305"/>
      <c r="E3" s="305"/>
      <c r="F3" s="305"/>
      <c r="G3" s="305"/>
      <c r="H3" s="235"/>
    </row>
    <row r="4" spans="2:9" x14ac:dyDescent="0.2">
      <c r="B4" s="417" t="s">
        <v>8</v>
      </c>
      <c r="C4" s="418"/>
      <c r="D4" s="418"/>
      <c r="E4" s="418"/>
      <c r="F4" s="418"/>
      <c r="G4" s="418"/>
      <c r="H4" s="424" t="str">
        <f>"CHAPTER "&amp;B10</f>
        <v>CHAPTER C1.5</v>
      </c>
      <c r="I4" s="307"/>
    </row>
    <row r="5" spans="2:9" ht="7.5" customHeight="1" x14ac:dyDescent="0.2">
      <c r="B5" s="420" t="str">
        <f>ContractDescription</f>
        <v>REHABILITATION OF PROVINCIAL ROAD P47-3 (KM 38.00 TO KM 48.00) IN THE EMPANGENI REGION</v>
      </c>
      <c r="C5" s="421"/>
      <c r="D5" s="421"/>
      <c r="E5" s="421"/>
      <c r="F5" s="421"/>
      <c r="G5" s="421"/>
      <c r="H5" s="425"/>
      <c r="I5" s="199"/>
    </row>
    <row r="6" spans="2:9" ht="12.75" customHeight="1" x14ac:dyDescent="0.2">
      <c r="B6" s="420"/>
      <c r="C6" s="421"/>
      <c r="D6" s="421"/>
      <c r="E6" s="421"/>
      <c r="F6" s="421"/>
      <c r="G6" s="421"/>
      <c r="H6" s="425"/>
      <c r="I6" s="199"/>
    </row>
    <row r="7" spans="2:9" ht="7.5" customHeight="1" x14ac:dyDescent="0.2">
      <c r="B7" s="422"/>
      <c r="C7" s="423"/>
      <c r="D7" s="423"/>
      <c r="E7" s="423"/>
      <c r="F7" s="423"/>
      <c r="G7" s="423"/>
      <c r="H7" s="426"/>
      <c r="I7" s="199"/>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IF(D9="","",F9*G9)</f>
        <v/>
      </c>
      <c r="I9" s="206"/>
    </row>
    <row r="10" spans="2:9" x14ac:dyDescent="0.2">
      <c r="B10" s="257" t="s">
        <v>189</v>
      </c>
      <c r="C10" s="204" t="s">
        <v>190</v>
      </c>
      <c r="D10" s="205"/>
      <c r="E10" s="205"/>
      <c r="F10" s="205"/>
      <c r="G10" s="205"/>
      <c r="H10" s="203" t="str">
        <f t="shared" ref="H10:H26" si="0">IF(D10="","",F10*G10)</f>
        <v/>
      </c>
      <c r="I10" s="206"/>
    </row>
    <row r="11" spans="2:9" x14ac:dyDescent="0.2">
      <c r="B11" s="243"/>
      <c r="C11" s="193"/>
      <c r="D11" s="205"/>
      <c r="E11" s="205"/>
      <c r="F11" s="205"/>
      <c r="G11" s="205"/>
      <c r="H11" s="203" t="str">
        <f t="shared" si="0"/>
        <v/>
      </c>
      <c r="I11" s="206"/>
    </row>
    <row r="12" spans="2:9" x14ac:dyDescent="0.2">
      <c r="B12" s="243"/>
      <c r="C12" s="193"/>
      <c r="D12" s="205"/>
      <c r="E12" s="205"/>
      <c r="F12" s="205"/>
      <c r="G12" s="205"/>
      <c r="H12" s="203"/>
      <c r="I12" s="206"/>
    </row>
    <row r="13" spans="2:9" x14ac:dyDescent="0.2">
      <c r="B13" s="243"/>
      <c r="C13" s="193"/>
      <c r="D13" s="205"/>
      <c r="E13" s="205"/>
      <c r="F13" s="205"/>
      <c r="G13" s="205"/>
      <c r="H13" s="203"/>
      <c r="I13" s="206"/>
    </row>
    <row r="14" spans="2:9" x14ac:dyDescent="0.2">
      <c r="B14" s="243"/>
      <c r="C14" s="193"/>
      <c r="D14" s="205"/>
      <c r="E14" s="205"/>
      <c r="F14" s="205"/>
      <c r="G14" s="205"/>
      <c r="H14" s="203"/>
      <c r="I14" s="209"/>
    </row>
    <row r="15" spans="2:9" x14ac:dyDescent="0.2">
      <c r="B15" s="243"/>
      <c r="C15" s="193"/>
      <c r="D15" s="205"/>
      <c r="E15" s="205"/>
      <c r="F15" s="205"/>
      <c r="G15" s="205"/>
      <c r="H15" s="203"/>
      <c r="I15" s="209"/>
    </row>
    <row r="16" spans="2:9" x14ac:dyDescent="0.2">
      <c r="B16" s="243"/>
      <c r="C16" s="217"/>
      <c r="D16" s="205"/>
      <c r="E16" s="213"/>
      <c r="F16" s="207"/>
      <c r="G16" s="205"/>
      <c r="H16" s="203"/>
    </row>
    <row r="17" spans="2:9" x14ac:dyDescent="0.2">
      <c r="B17" s="243"/>
      <c r="C17" s="217"/>
      <c r="D17" s="205"/>
      <c r="E17" s="213"/>
      <c r="F17" s="207"/>
      <c r="G17" s="276"/>
      <c r="H17" s="203"/>
    </row>
    <row r="18" spans="2:9" x14ac:dyDescent="0.2">
      <c r="B18" s="243"/>
      <c r="C18" s="217"/>
      <c r="D18" s="205"/>
      <c r="E18" s="213"/>
      <c r="F18" s="207"/>
      <c r="G18" s="213"/>
      <c r="H18" s="203"/>
    </row>
    <row r="19" spans="2:9" x14ac:dyDescent="0.2">
      <c r="B19" s="243"/>
      <c r="C19" s="193"/>
      <c r="D19" s="205"/>
      <c r="E19" s="205"/>
      <c r="F19" s="207"/>
      <c r="G19" s="213"/>
      <c r="H19" s="203"/>
      <c r="I19" s="206"/>
    </row>
    <row r="20" spans="2:9" x14ac:dyDescent="0.2">
      <c r="B20" s="243"/>
      <c r="C20" s="193"/>
      <c r="D20" s="205"/>
      <c r="E20" s="205"/>
      <c r="F20" s="207"/>
      <c r="G20" s="213"/>
      <c r="H20" s="203"/>
      <c r="I20" s="206"/>
    </row>
    <row r="21" spans="2:9" x14ac:dyDescent="0.2">
      <c r="B21" s="243"/>
      <c r="C21" s="193"/>
      <c r="D21" s="205"/>
      <c r="E21" s="205"/>
      <c r="F21" s="207"/>
      <c r="G21" s="213"/>
      <c r="H21" s="203"/>
      <c r="I21" s="206"/>
    </row>
    <row r="22" spans="2:9" x14ac:dyDescent="0.2">
      <c r="B22" s="243"/>
      <c r="C22" s="193"/>
      <c r="D22" s="205"/>
      <c r="E22" s="205"/>
      <c r="F22" s="207"/>
      <c r="G22" s="213"/>
      <c r="H22" s="203"/>
      <c r="I22" s="206"/>
    </row>
    <row r="23" spans="2:9" x14ac:dyDescent="0.2">
      <c r="B23" s="243"/>
      <c r="C23" s="193"/>
      <c r="D23" s="205"/>
      <c r="E23" s="205"/>
      <c r="F23" s="207"/>
      <c r="G23" s="213"/>
      <c r="H23" s="203"/>
      <c r="I23" s="206"/>
    </row>
    <row r="24" spans="2:9" x14ac:dyDescent="0.2">
      <c r="B24" s="243"/>
      <c r="C24" s="193"/>
      <c r="D24" s="205"/>
      <c r="E24" s="205"/>
      <c r="F24" s="205"/>
      <c r="G24" s="208"/>
      <c r="H24" s="203"/>
      <c r="I24" s="206"/>
    </row>
    <row r="25" spans="2:9" x14ac:dyDescent="0.2">
      <c r="B25" s="243"/>
      <c r="C25" s="193"/>
      <c r="D25" s="205"/>
      <c r="E25" s="205"/>
      <c r="F25" s="205"/>
      <c r="G25" s="208"/>
      <c r="H25" s="203"/>
      <c r="I25" s="206"/>
    </row>
    <row r="26" spans="2:9" x14ac:dyDescent="0.2">
      <c r="B26" s="243"/>
      <c r="C26" s="193"/>
      <c r="D26" s="205"/>
      <c r="E26" s="205"/>
      <c r="F26" s="205"/>
      <c r="G26" s="208"/>
      <c r="H26" s="203" t="str">
        <f t="shared" si="0"/>
        <v/>
      </c>
      <c r="I26" s="206"/>
    </row>
    <row r="27" spans="2:9" s="224" customFormat="1" ht="20.100000000000001" customHeight="1" x14ac:dyDescent="0.2">
      <c r="B27" s="284" t="str">
        <f>$B$10</f>
        <v>C1.5</v>
      </c>
      <c r="C27" s="219" t="s">
        <v>14</v>
      </c>
      <c r="D27" s="220"/>
      <c r="E27" s="220"/>
      <c r="F27" s="221"/>
      <c r="G27" s="221"/>
      <c r="H27" s="222">
        <f>SUM(H9:H26)</f>
        <v>0</v>
      </c>
      <c r="I27" s="223"/>
    </row>
    <row r="28" spans="2:9" x14ac:dyDescent="0.2">
      <c r="B28" s="413" t="str">
        <f>Client1</f>
        <v>Province of KwaZulu-Natal</v>
      </c>
      <c r="C28" s="413"/>
      <c r="D28" s="413"/>
      <c r="E28" s="413"/>
      <c r="F28" s="414" t="str">
        <f>"Contract No. "&amp;ContractNo</f>
        <v>Contract No. ZNB01127/00000/00/HOD/INF/21/T</v>
      </c>
      <c r="G28" s="414"/>
      <c r="H28" s="414"/>
    </row>
    <row r="29" spans="2:9" x14ac:dyDescent="0.2">
      <c r="B29" s="413" t="str">
        <f>Client2</f>
        <v>Department of Transport</v>
      </c>
      <c r="C29" s="413"/>
      <c r="D29" s="413"/>
      <c r="E29" s="413"/>
      <c r="F29" s="414"/>
      <c r="G29" s="414"/>
      <c r="H29" s="414"/>
    </row>
    <row r="30" spans="2:9" x14ac:dyDescent="0.2">
      <c r="B30" s="416"/>
      <c r="C30" s="416"/>
      <c r="D30" s="416"/>
      <c r="E30" s="416"/>
      <c r="F30" s="415"/>
      <c r="G30" s="415"/>
      <c r="H30" s="415"/>
    </row>
    <row r="31" spans="2:9" x14ac:dyDescent="0.2">
      <c r="B31" s="417" t="s">
        <v>8</v>
      </c>
      <c r="C31" s="418"/>
      <c r="D31" s="418"/>
      <c r="E31" s="418"/>
      <c r="F31" s="418"/>
      <c r="G31" s="418"/>
      <c r="H31" s="419" t="str">
        <f>H4</f>
        <v>CHAPTER C1.5</v>
      </c>
      <c r="I31" s="307"/>
    </row>
    <row r="32" spans="2:9" x14ac:dyDescent="0.2">
      <c r="B32" s="420" t="str">
        <f>ContractDescription</f>
        <v>REHABILITATION OF PROVINCIAL ROAD P47-3 (KM 38.00 TO KM 48.00) IN THE EMPANGENI REGION</v>
      </c>
      <c r="C32" s="421"/>
      <c r="D32" s="421"/>
      <c r="E32" s="421"/>
      <c r="F32" s="421"/>
      <c r="G32" s="421"/>
      <c r="H32" s="414"/>
      <c r="I32" s="199"/>
    </row>
    <row r="33" spans="2:9" x14ac:dyDescent="0.2">
      <c r="B33" s="420"/>
      <c r="C33" s="421"/>
      <c r="D33" s="421"/>
      <c r="E33" s="421"/>
      <c r="F33" s="421"/>
      <c r="G33" s="421"/>
      <c r="H33" s="414"/>
      <c r="I33" s="199"/>
    </row>
    <row r="34" spans="2:9" x14ac:dyDescent="0.2">
      <c r="B34" s="422"/>
      <c r="C34" s="423"/>
      <c r="D34" s="423"/>
      <c r="E34" s="423"/>
      <c r="F34" s="423"/>
      <c r="G34" s="423"/>
      <c r="H34" s="415"/>
      <c r="I34" s="199"/>
    </row>
    <row r="35" spans="2:9" s="202" customFormat="1" ht="24.95" customHeight="1" x14ac:dyDescent="0.2">
      <c r="B35" s="236" t="s">
        <v>0</v>
      </c>
      <c r="C35" s="200" t="s">
        <v>1</v>
      </c>
      <c r="D35" s="200" t="s">
        <v>2</v>
      </c>
      <c r="E35" s="200" t="s">
        <v>10</v>
      </c>
      <c r="F35" s="200" t="s">
        <v>3</v>
      </c>
      <c r="G35" s="200" t="s">
        <v>4</v>
      </c>
      <c r="H35" s="200" t="s">
        <v>5</v>
      </c>
      <c r="I35" s="201"/>
    </row>
    <row r="36" spans="2:9" s="224" customFormat="1" ht="20.100000000000001" customHeight="1" x14ac:dyDescent="0.2">
      <c r="B36" s="284"/>
      <c r="C36" s="219" t="s">
        <v>29</v>
      </c>
      <c r="D36" s="220"/>
      <c r="E36" s="220"/>
      <c r="F36" s="221"/>
      <c r="G36" s="221"/>
      <c r="H36" s="222">
        <f>H27</f>
        <v>0</v>
      </c>
      <c r="I36" s="223"/>
    </row>
    <row r="37" spans="2:9" x14ac:dyDescent="0.2">
      <c r="B37" s="243"/>
      <c r="C37" s="193"/>
      <c r="D37" s="205"/>
      <c r="E37" s="205"/>
      <c r="F37" s="205"/>
      <c r="G37" s="208"/>
      <c r="H37" s="203"/>
      <c r="I37" s="206"/>
    </row>
    <row r="38" spans="2:9" x14ac:dyDescent="0.2">
      <c r="B38" s="243"/>
      <c r="C38" s="193"/>
      <c r="D38" s="205"/>
      <c r="E38" s="205"/>
      <c r="F38" s="205"/>
      <c r="G38" s="208"/>
      <c r="H38" s="203"/>
      <c r="I38" s="206"/>
    </row>
    <row r="39" spans="2:9" x14ac:dyDescent="0.2">
      <c r="B39" s="243"/>
      <c r="C39" s="193"/>
      <c r="D39" s="205"/>
      <c r="E39" s="205"/>
      <c r="F39" s="205"/>
      <c r="G39" s="241"/>
      <c r="H39" s="203"/>
      <c r="I39" s="206"/>
    </row>
    <row r="40" spans="2:9" x14ac:dyDescent="0.2">
      <c r="B40" s="243"/>
      <c r="C40" s="193"/>
      <c r="D40" s="205"/>
      <c r="E40" s="205"/>
      <c r="F40" s="205"/>
      <c r="G40" s="241"/>
      <c r="H40" s="203"/>
      <c r="I40" s="206"/>
    </row>
    <row r="41" spans="2:9" x14ac:dyDescent="0.2">
      <c r="B41" s="243"/>
      <c r="C41" s="193"/>
      <c r="D41" s="205"/>
      <c r="E41" s="205"/>
      <c r="F41" s="205"/>
      <c r="G41" s="241"/>
      <c r="H41" s="203"/>
      <c r="I41" s="206"/>
    </row>
    <row r="42" spans="2:9" x14ac:dyDescent="0.2">
      <c r="B42" s="243"/>
      <c r="C42" s="193"/>
      <c r="D42" s="205"/>
      <c r="E42" s="205"/>
      <c r="F42" s="205"/>
      <c r="G42" s="241"/>
      <c r="H42" s="203"/>
      <c r="I42" s="206"/>
    </row>
    <row r="43" spans="2:9" x14ac:dyDescent="0.2">
      <c r="B43" s="243"/>
      <c r="C43" s="193"/>
      <c r="D43" s="205"/>
      <c r="E43" s="205"/>
      <c r="F43" s="205"/>
      <c r="G43" s="241"/>
      <c r="H43" s="203"/>
      <c r="I43" s="206"/>
    </row>
    <row r="44" spans="2:9" x14ac:dyDescent="0.2">
      <c r="B44" s="243"/>
      <c r="C44" s="193"/>
      <c r="D44" s="205"/>
      <c r="E44" s="205"/>
      <c r="F44" s="228"/>
      <c r="G44" s="241"/>
      <c r="H44" s="203"/>
      <c r="I44" s="206"/>
    </row>
    <row r="45" spans="2:9" x14ac:dyDescent="0.2">
      <c r="B45" s="243"/>
      <c r="C45" s="193"/>
      <c r="D45" s="205"/>
      <c r="E45" s="205"/>
      <c r="F45" s="205"/>
      <c r="G45" s="241"/>
      <c r="H45" s="203"/>
      <c r="I45" s="206"/>
    </row>
    <row r="46" spans="2:9" x14ac:dyDescent="0.2">
      <c r="B46" s="243"/>
      <c r="C46" s="193"/>
      <c r="D46" s="205"/>
      <c r="E46" s="205"/>
      <c r="F46" s="205"/>
      <c r="G46" s="241"/>
      <c r="H46" s="203"/>
      <c r="I46" s="206"/>
    </row>
    <row r="47" spans="2:9" x14ac:dyDescent="0.2">
      <c r="B47" s="243"/>
      <c r="C47" s="193"/>
      <c r="D47" s="205"/>
      <c r="E47" s="205"/>
      <c r="F47" s="205"/>
      <c r="G47" s="241"/>
      <c r="H47" s="203"/>
      <c r="I47" s="206"/>
    </row>
    <row r="48" spans="2:9" x14ac:dyDescent="0.2">
      <c r="B48" s="243"/>
      <c r="C48" s="193"/>
      <c r="D48" s="205"/>
      <c r="E48" s="205"/>
      <c r="F48" s="205"/>
      <c r="G48" s="241"/>
      <c r="H48" s="203"/>
      <c r="I48" s="206"/>
    </row>
    <row r="49" spans="2:9" x14ac:dyDescent="0.2">
      <c r="B49" s="243"/>
      <c r="C49" s="193"/>
      <c r="D49" s="205"/>
      <c r="E49" s="205"/>
      <c r="F49" s="205"/>
      <c r="G49" s="241"/>
      <c r="H49" s="203"/>
      <c r="I49" s="206"/>
    </row>
    <row r="50" spans="2:9" x14ac:dyDescent="0.2">
      <c r="B50" s="243"/>
      <c r="C50" s="193"/>
      <c r="D50" s="205"/>
      <c r="E50" s="205"/>
      <c r="F50" s="205"/>
      <c r="G50" s="241"/>
      <c r="H50" s="203"/>
      <c r="I50" s="206"/>
    </row>
    <row r="51" spans="2:9" x14ac:dyDescent="0.2">
      <c r="B51" s="243"/>
      <c r="C51" s="217"/>
      <c r="D51" s="205"/>
      <c r="E51" s="205"/>
      <c r="F51" s="205"/>
      <c r="G51" s="241"/>
      <c r="H51" s="203"/>
      <c r="I51" s="206"/>
    </row>
    <row r="52" spans="2:9" x14ac:dyDescent="0.2">
      <c r="B52" s="243"/>
      <c r="C52" s="217"/>
      <c r="D52" s="205"/>
      <c r="E52" s="205"/>
      <c r="F52" s="228"/>
      <c r="G52" s="241"/>
      <c r="H52" s="203"/>
      <c r="I52" s="206"/>
    </row>
    <row r="53" spans="2:9" x14ac:dyDescent="0.2">
      <c r="B53" s="243"/>
      <c r="C53" s="217"/>
      <c r="D53" s="205"/>
      <c r="E53" s="205"/>
      <c r="F53" s="205"/>
      <c r="G53" s="241"/>
      <c r="H53" s="203"/>
      <c r="I53" s="206"/>
    </row>
    <row r="54" spans="2:9" x14ac:dyDescent="0.2">
      <c r="B54" s="243"/>
      <c r="C54" s="217"/>
      <c r="D54" s="205"/>
      <c r="E54" s="213"/>
      <c r="F54" s="228"/>
      <c r="G54" s="241"/>
      <c r="H54" s="203"/>
    </row>
    <row r="55" spans="2:9" x14ac:dyDescent="0.2">
      <c r="B55" s="243"/>
      <c r="C55" s="217"/>
      <c r="D55" s="205"/>
      <c r="E55" s="213"/>
      <c r="F55" s="213"/>
      <c r="G55" s="241"/>
      <c r="H55" s="203"/>
    </row>
    <row r="56" spans="2:9" x14ac:dyDescent="0.2">
      <c r="B56" s="243"/>
      <c r="C56" s="193"/>
      <c r="D56" s="205"/>
      <c r="E56" s="205"/>
      <c r="F56" s="205"/>
      <c r="G56" s="241"/>
      <c r="H56" s="203"/>
      <c r="I56" s="206"/>
    </row>
    <row r="57" spans="2:9" x14ac:dyDescent="0.2">
      <c r="B57" s="243"/>
      <c r="C57" s="193"/>
      <c r="D57" s="205"/>
      <c r="E57" s="205"/>
      <c r="F57" s="205"/>
      <c r="G57" s="241"/>
      <c r="H57" s="203"/>
      <c r="I57" s="206"/>
    </row>
    <row r="58" spans="2:9" x14ac:dyDescent="0.2">
      <c r="B58" s="243"/>
      <c r="C58" s="193"/>
      <c r="D58" s="205"/>
      <c r="E58" s="205"/>
      <c r="F58" s="228"/>
      <c r="G58" s="241"/>
      <c r="H58" s="203"/>
      <c r="I58" s="206"/>
    </row>
    <row r="59" spans="2:9" x14ac:dyDescent="0.2">
      <c r="B59" s="243"/>
      <c r="C59" s="193"/>
      <c r="D59" s="205"/>
      <c r="E59" s="205"/>
      <c r="F59" s="205"/>
      <c r="G59" s="241"/>
      <c r="H59" s="203"/>
      <c r="I59" s="206"/>
    </row>
    <row r="60" spans="2:9" x14ac:dyDescent="0.2">
      <c r="B60" s="243"/>
      <c r="C60" s="193"/>
      <c r="D60" s="205"/>
      <c r="E60" s="205"/>
      <c r="F60" s="205"/>
      <c r="G60" s="241"/>
      <c r="H60" s="203"/>
      <c r="I60" s="206"/>
    </row>
    <row r="61" spans="2:9" x14ac:dyDescent="0.2">
      <c r="B61" s="243"/>
      <c r="C61" s="193"/>
      <c r="D61" s="205"/>
      <c r="E61" s="205"/>
      <c r="F61" s="205"/>
      <c r="G61" s="241"/>
      <c r="H61" s="203"/>
      <c r="I61" s="206"/>
    </row>
    <row r="62" spans="2:9" x14ac:dyDescent="0.2">
      <c r="B62" s="243"/>
      <c r="C62" s="193"/>
      <c r="D62" s="205"/>
      <c r="E62" s="205"/>
      <c r="F62" s="205"/>
      <c r="G62" s="241"/>
      <c r="H62" s="203"/>
      <c r="I62" s="206"/>
    </row>
    <row r="63" spans="2:9" x14ac:dyDescent="0.2">
      <c r="B63" s="243"/>
      <c r="C63" s="193"/>
      <c r="D63" s="205"/>
      <c r="E63" s="205"/>
      <c r="F63" s="205"/>
      <c r="G63" s="241"/>
      <c r="H63" s="203"/>
      <c r="I63" s="206"/>
    </row>
    <row r="64" spans="2:9" x14ac:dyDescent="0.2">
      <c r="B64" s="243"/>
      <c r="C64" s="193"/>
      <c r="D64" s="205"/>
      <c r="E64" s="205"/>
      <c r="F64" s="205"/>
      <c r="G64" s="241"/>
      <c r="H64" s="203"/>
      <c r="I64" s="206"/>
    </row>
    <row r="65" spans="2:9" x14ac:dyDescent="0.2">
      <c r="B65" s="243"/>
      <c r="C65" s="193"/>
      <c r="D65" s="205"/>
      <c r="E65" s="205"/>
      <c r="F65" s="205"/>
      <c r="G65" s="241"/>
      <c r="H65" s="203"/>
      <c r="I65" s="206"/>
    </row>
    <row r="66" spans="2:9" x14ac:dyDescent="0.2">
      <c r="B66" s="243"/>
      <c r="C66" s="193"/>
      <c r="D66" s="205"/>
      <c r="E66" s="205"/>
      <c r="F66" s="205"/>
      <c r="G66" s="208"/>
      <c r="H66" s="203"/>
      <c r="I66" s="206"/>
    </row>
    <row r="67" spans="2:9" x14ac:dyDescent="0.2">
      <c r="B67" s="243"/>
      <c r="C67" s="193"/>
      <c r="D67" s="205"/>
      <c r="E67" s="205"/>
      <c r="F67" s="205"/>
      <c r="G67" s="208"/>
      <c r="H67" s="203"/>
      <c r="I67" s="206"/>
    </row>
    <row r="68" spans="2:9" s="224" customFormat="1" ht="20.100000000000001" customHeight="1" x14ac:dyDescent="0.2">
      <c r="B68" s="284"/>
      <c r="C68" s="219"/>
      <c r="D68" s="220"/>
      <c r="E68" s="220"/>
      <c r="F68" s="221"/>
      <c r="G68" s="221"/>
      <c r="H68" s="222"/>
      <c r="I68" s="223"/>
    </row>
    <row r="69" spans="2:9" x14ac:dyDescent="0.2">
      <c r="B69" s="413"/>
      <c r="C69" s="413"/>
      <c r="D69" s="413"/>
      <c r="E69" s="413"/>
      <c r="F69" s="414"/>
      <c r="G69" s="414"/>
      <c r="H69" s="414"/>
    </row>
    <row r="70" spans="2:9" x14ac:dyDescent="0.2">
      <c r="B70" s="413"/>
      <c r="C70" s="413"/>
      <c r="D70" s="413"/>
      <c r="E70" s="413"/>
      <c r="F70" s="414"/>
      <c r="G70" s="414"/>
      <c r="H70" s="414"/>
    </row>
    <row r="71" spans="2:9" x14ac:dyDescent="0.2">
      <c r="B71" s="416"/>
      <c r="C71" s="416"/>
      <c r="D71" s="416"/>
      <c r="E71" s="416"/>
      <c r="F71" s="415"/>
      <c r="G71" s="415"/>
      <c r="H71" s="415"/>
    </row>
    <row r="72" spans="2:9" x14ac:dyDescent="0.2">
      <c r="B72" s="417"/>
      <c r="C72" s="418"/>
      <c r="D72" s="418"/>
      <c r="E72" s="418"/>
      <c r="F72" s="418"/>
      <c r="G72" s="418"/>
      <c r="H72" s="419"/>
      <c r="I72" s="307"/>
    </row>
    <row r="73" spans="2:9" x14ac:dyDescent="0.2">
      <c r="B73" s="420"/>
      <c r="C73" s="421"/>
      <c r="D73" s="421"/>
      <c r="E73" s="421"/>
      <c r="F73" s="421"/>
      <c r="G73" s="421"/>
      <c r="H73" s="414"/>
      <c r="I73" s="199"/>
    </row>
    <row r="74" spans="2:9" x14ac:dyDescent="0.2">
      <c r="B74" s="420"/>
      <c r="C74" s="421"/>
      <c r="D74" s="421"/>
      <c r="E74" s="421"/>
      <c r="F74" s="421"/>
      <c r="G74" s="421"/>
      <c r="H74" s="414"/>
      <c r="I74" s="199"/>
    </row>
    <row r="75" spans="2:9" x14ac:dyDescent="0.2">
      <c r="B75" s="422"/>
      <c r="C75" s="423"/>
      <c r="D75" s="423"/>
      <c r="E75" s="423"/>
      <c r="F75" s="423"/>
      <c r="G75" s="423"/>
      <c r="H75" s="415"/>
      <c r="I75" s="199"/>
    </row>
    <row r="76" spans="2:9" s="202" customFormat="1" ht="24.95" customHeight="1" x14ac:dyDescent="0.2">
      <c r="B76" s="236"/>
      <c r="C76" s="200"/>
      <c r="D76" s="200"/>
      <c r="E76" s="200"/>
      <c r="F76" s="200"/>
      <c r="G76" s="200"/>
      <c r="H76" s="200"/>
      <c r="I76" s="201"/>
    </row>
    <row r="77" spans="2:9" s="224" customFormat="1" ht="20.100000000000001" customHeight="1" x14ac:dyDescent="0.2">
      <c r="B77" s="284"/>
      <c r="C77" s="219"/>
      <c r="D77" s="220"/>
      <c r="E77" s="220"/>
      <c r="F77" s="221"/>
      <c r="G77" s="221"/>
      <c r="H77" s="222"/>
      <c r="I77" s="223"/>
    </row>
    <row r="78" spans="2:9" x14ac:dyDescent="0.2">
      <c r="B78" s="243"/>
      <c r="C78" s="193"/>
      <c r="D78" s="205"/>
      <c r="E78" s="205"/>
      <c r="F78" s="205"/>
      <c r="G78" s="208"/>
      <c r="H78" s="203"/>
      <c r="I78" s="206"/>
    </row>
    <row r="79" spans="2:9" x14ac:dyDescent="0.2">
      <c r="B79" s="243"/>
      <c r="C79" s="193"/>
      <c r="D79" s="205"/>
      <c r="E79" s="205"/>
      <c r="F79" s="205"/>
      <c r="G79" s="208"/>
      <c r="H79" s="203"/>
      <c r="I79" s="206"/>
    </row>
    <row r="80" spans="2:9" x14ac:dyDescent="0.2">
      <c r="B80" s="243"/>
      <c r="C80" s="193"/>
      <c r="D80" s="205"/>
      <c r="E80" s="205"/>
      <c r="F80" s="205"/>
      <c r="G80" s="208"/>
      <c r="H80" s="203"/>
      <c r="I80" s="206"/>
    </row>
    <row r="81" spans="2:9" x14ac:dyDescent="0.2">
      <c r="B81" s="243"/>
      <c r="C81" s="14"/>
      <c r="D81" s="205"/>
      <c r="E81" s="205"/>
      <c r="F81" s="205"/>
      <c r="G81" s="241"/>
      <c r="H81" s="203"/>
      <c r="I81" s="206"/>
    </row>
    <row r="82" spans="2:9" x14ac:dyDescent="0.2">
      <c r="B82" s="243"/>
      <c r="C82" s="193"/>
      <c r="D82" s="205"/>
      <c r="E82" s="205"/>
      <c r="F82" s="205"/>
      <c r="G82" s="241"/>
      <c r="H82" s="203"/>
      <c r="I82" s="206"/>
    </row>
    <row r="83" spans="2:9" x14ac:dyDescent="0.2">
      <c r="B83" s="243"/>
      <c r="C83" s="193"/>
      <c r="D83" s="205"/>
      <c r="E83" s="205"/>
      <c r="F83" s="205"/>
      <c r="G83" s="241"/>
      <c r="H83" s="203"/>
      <c r="I83" s="206"/>
    </row>
    <row r="84" spans="2:9" x14ac:dyDescent="0.2">
      <c r="B84" s="243"/>
      <c r="C84" s="193"/>
      <c r="D84" s="205"/>
      <c r="E84" s="205"/>
      <c r="F84" s="205"/>
      <c r="G84" s="241"/>
      <c r="H84" s="203"/>
      <c r="I84" s="206"/>
    </row>
    <row r="85" spans="2:9" x14ac:dyDescent="0.2">
      <c r="B85" s="243"/>
      <c r="C85" s="193"/>
      <c r="D85" s="205"/>
      <c r="E85" s="205"/>
      <c r="F85" s="205"/>
      <c r="G85" s="241"/>
      <c r="H85" s="203"/>
      <c r="I85" s="206"/>
    </row>
    <row r="86" spans="2:9" x14ac:dyDescent="0.2">
      <c r="B86" s="243"/>
      <c r="C86" s="193"/>
      <c r="D86" s="205"/>
      <c r="E86" s="205"/>
      <c r="F86" s="205"/>
      <c r="G86" s="241"/>
      <c r="H86" s="203"/>
      <c r="I86" s="206"/>
    </row>
    <row r="87" spans="2:9" x14ac:dyDescent="0.2">
      <c r="B87" s="243"/>
      <c r="C87" s="193"/>
      <c r="D87" s="205"/>
      <c r="E87" s="205"/>
      <c r="F87" s="205"/>
      <c r="G87" s="241"/>
      <c r="H87" s="203"/>
      <c r="I87" s="206"/>
    </row>
    <row r="88" spans="2:9" x14ac:dyDescent="0.2">
      <c r="B88" s="243"/>
      <c r="C88" s="193"/>
      <c r="D88" s="205"/>
      <c r="E88" s="205"/>
      <c r="F88" s="205"/>
      <c r="G88" s="241"/>
      <c r="H88" s="203"/>
      <c r="I88" s="206"/>
    </row>
    <row r="89" spans="2:9" x14ac:dyDescent="0.2">
      <c r="B89" s="243"/>
      <c r="C89" s="193"/>
      <c r="D89" s="205"/>
      <c r="E89" s="205"/>
      <c r="F89" s="226"/>
      <c r="G89" s="241"/>
      <c r="H89" s="203"/>
      <c r="I89" s="206"/>
    </row>
    <row r="90" spans="2:9" x14ac:dyDescent="0.2">
      <c r="B90" s="243"/>
      <c r="C90" s="193"/>
      <c r="D90" s="205"/>
      <c r="E90" s="205"/>
      <c r="F90" s="205"/>
      <c r="G90" s="208"/>
      <c r="H90" s="203"/>
      <c r="I90" s="206"/>
    </row>
    <row r="91" spans="2:9" x14ac:dyDescent="0.2">
      <c r="B91" s="243"/>
      <c r="C91" s="193"/>
      <c r="D91" s="205"/>
      <c r="E91" s="205"/>
      <c r="F91" s="205"/>
      <c r="G91" s="208"/>
      <c r="H91" s="203"/>
      <c r="I91" s="206"/>
    </row>
    <row r="92" spans="2:9" x14ac:dyDescent="0.2">
      <c r="B92" s="243"/>
      <c r="C92" s="193"/>
      <c r="D92" s="205"/>
      <c r="E92" s="205"/>
      <c r="F92" s="205"/>
      <c r="G92" s="208"/>
      <c r="H92" s="203"/>
      <c r="I92" s="206"/>
    </row>
    <row r="93" spans="2:9" x14ac:dyDescent="0.2">
      <c r="B93" s="243"/>
      <c r="C93" s="193"/>
      <c r="D93" s="205"/>
      <c r="E93" s="205"/>
      <c r="F93" s="205"/>
      <c r="G93" s="208"/>
      <c r="H93" s="203"/>
      <c r="I93" s="206"/>
    </row>
    <row r="94" spans="2:9" x14ac:dyDescent="0.2">
      <c r="B94" s="243"/>
      <c r="C94" s="193"/>
      <c r="D94" s="205"/>
      <c r="E94" s="205"/>
      <c r="F94" s="205"/>
      <c r="G94" s="208"/>
      <c r="H94" s="203"/>
      <c r="I94" s="206"/>
    </row>
    <row r="95" spans="2:9" x14ac:dyDescent="0.2">
      <c r="B95" s="243"/>
      <c r="C95" s="193"/>
      <c r="D95" s="205"/>
      <c r="E95" s="205"/>
      <c r="F95" s="288"/>
      <c r="G95" s="208"/>
      <c r="H95" s="203"/>
      <c r="I95" s="206"/>
    </row>
    <row r="96" spans="2:9" x14ac:dyDescent="0.2">
      <c r="B96" s="243"/>
      <c r="C96" s="193"/>
      <c r="D96" s="205"/>
      <c r="E96" s="205"/>
      <c r="F96" s="288"/>
      <c r="G96" s="208"/>
      <c r="H96" s="203"/>
      <c r="I96" s="206"/>
    </row>
    <row r="97" spans="2:9" x14ac:dyDescent="0.2">
      <c r="B97" s="243"/>
      <c r="C97" s="193"/>
      <c r="D97" s="205"/>
      <c r="E97" s="205"/>
      <c r="F97" s="288"/>
      <c r="G97" s="208"/>
      <c r="H97" s="203"/>
      <c r="I97" s="206"/>
    </row>
    <row r="98" spans="2:9" x14ac:dyDescent="0.2">
      <c r="B98" s="243"/>
      <c r="C98" s="193"/>
      <c r="D98" s="205"/>
      <c r="E98" s="205"/>
      <c r="F98" s="288"/>
      <c r="G98" s="208"/>
      <c r="H98" s="203"/>
      <c r="I98" s="206"/>
    </row>
    <row r="99" spans="2:9" x14ac:dyDescent="0.2">
      <c r="B99" s="243"/>
      <c r="C99" s="193"/>
      <c r="D99" s="205"/>
      <c r="E99" s="205"/>
      <c r="F99" s="288"/>
      <c r="G99" s="208"/>
      <c r="H99" s="203"/>
      <c r="I99" s="206"/>
    </row>
    <row r="100" spans="2:9" x14ac:dyDescent="0.2">
      <c r="B100" s="243"/>
      <c r="C100" s="193"/>
      <c r="D100" s="205"/>
      <c r="E100" s="205"/>
      <c r="F100" s="288"/>
      <c r="G100" s="208"/>
      <c r="H100" s="203"/>
      <c r="I100" s="206"/>
    </row>
    <row r="101" spans="2:9" x14ac:dyDescent="0.2">
      <c r="B101" s="243"/>
      <c r="C101" s="193"/>
      <c r="D101" s="205"/>
      <c r="E101" s="205"/>
      <c r="F101" s="205"/>
      <c r="G101" s="208"/>
      <c r="H101" s="203"/>
      <c r="I101" s="206"/>
    </row>
    <row r="102" spans="2:9" x14ac:dyDescent="0.2">
      <c r="B102" s="243"/>
      <c r="C102" s="193"/>
      <c r="D102" s="205"/>
      <c r="E102" s="205"/>
      <c r="F102" s="205"/>
      <c r="G102" s="208"/>
      <c r="H102" s="203"/>
      <c r="I102" s="206"/>
    </row>
    <row r="103" spans="2:9" x14ac:dyDescent="0.2">
      <c r="B103" s="243"/>
      <c r="C103" s="193"/>
      <c r="D103" s="205"/>
      <c r="E103" s="205"/>
      <c r="F103" s="205"/>
      <c r="G103" s="208"/>
      <c r="H103" s="203"/>
      <c r="I103" s="206"/>
    </row>
    <row r="104" spans="2:9" x14ac:dyDescent="0.2">
      <c r="B104" s="243"/>
      <c r="C104" s="193"/>
      <c r="D104" s="205"/>
      <c r="E104" s="205"/>
      <c r="F104" s="205"/>
      <c r="G104" s="208"/>
      <c r="H104" s="203"/>
      <c r="I104" s="206"/>
    </row>
    <row r="105" spans="2:9" x14ac:dyDescent="0.2">
      <c r="B105" s="243"/>
      <c r="C105" s="193"/>
      <c r="D105" s="205"/>
      <c r="E105" s="205"/>
      <c r="F105" s="205"/>
      <c r="G105" s="208"/>
      <c r="H105" s="203"/>
      <c r="I105" s="206"/>
    </row>
    <row r="106" spans="2:9" x14ac:dyDescent="0.2">
      <c r="B106" s="243"/>
      <c r="C106" s="193"/>
      <c r="D106" s="205"/>
      <c r="E106" s="205"/>
      <c r="F106" s="205"/>
      <c r="G106" s="208"/>
      <c r="H106" s="203"/>
      <c r="I106" s="206"/>
    </row>
    <row r="107" spans="2:9" x14ac:dyDescent="0.2">
      <c r="B107" s="243"/>
      <c r="C107" s="193"/>
      <c r="D107" s="205"/>
      <c r="E107" s="205"/>
      <c r="F107" s="205"/>
      <c r="G107" s="208"/>
      <c r="H107" s="203"/>
      <c r="I107" s="206"/>
    </row>
    <row r="108" spans="2:9" x14ac:dyDescent="0.2">
      <c r="B108" s="243"/>
      <c r="C108" s="193"/>
      <c r="D108" s="205"/>
      <c r="E108" s="205"/>
      <c r="F108" s="205"/>
      <c r="G108" s="208"/>
      <c r="H108" s="203"/>
      <c r="I108" s="206"/>
    </row>
    <row r="109" spans="2:9" x14ac:dyDescent="0.2">
      <c r="B109" s="243"/>
      <c r="C109" s="193"/>
      <c r="D109" s="205"/>
      <c r="E109" s="205"/>
      <c r="F109" s="205"/>
      <c r="G109" s="208"/>
      <c r="H109" s="203"/>
      <c r="I109" s="206"/>
    </row>
    <row r="110" spans="2:9" x14ac:dyDescent="0.2">
      <c r="B110" s="243"/>
      <c r="C110" s="193"/>
      <c r="D110" s="205"/>
      <c r="E110" s="205"/>
      <c r="F110" s="205"/>
      <c r="G110" s="208"/>
      <c r="H110" s="203"/>
      <c r="I110" s="206"/>
    </row>
    <row r="111" spans="2:9" x14ac:dyDescent="0.2">
      <c r="B111" s="243"/>
      <c r="C111" s="193"/>
      <c r="D111" s="205"/>
      <c r="E111" s="205"/>
      <c r="F111" s="205"/>
      <c r="G111" s="208"/>
      <c r="H111" s="203"/>
      <c r="I111" s="206"/>
    </row>
    <row r="112" spans="2:9" x14ac:dyDescent="0.2">
      <c r="B112" s="243"/>
      <c r="C112" s="193"/>
      <c r="D112" s="205"/>
      <c r="E112" s="205"/>
      <c r="F112" s="205"/>
      <c r="G112" s="208"/>
      <c r="H112" s="203"/>
      <c r="I112" s="206"/>
    </row>
    <row r="113" spans="2:9" x14ac:dyDescent="0.2">
      <c r="B113" s="243"/>
      <c r="C113" s="193"/>
      <c r="D113" s="205"/>
      <c r="E113" s="205"/>
      <c r="F113" s="205"/>
      <c r="G113" s="208"/>
      <c r="H113" s="203"/>
      <c r="I113" s="206"/>
    </row>
    <row r="114" spans="2:9" x14ac:dyDescent="0.2">
      <c r="B114" s="243"/>
      <c r="C114" s="193"/>
      <c r="D114" s="205"/>
      <c r="E114" s="205"/>
      <c r="F114" s="205"/>
      <c r="G114" s="208"/>
      <c r="H114" s="203"/>
      <c r="I114" s="206"/>
    </row>
    <row r="115" spans="2:9" x14ac:dyDescent="0.2">
      <c r="B115" s="243"/>
      <c r="C115" s="193"/>
      <c r="D115" s="205"/>
      <c r="E115" s="205"/>
      <c r="F115" s="205"/>
      <c r="G115" s="208"/>
      <c r="H115" s="203"/>
      <c r="I115" s="206"/>
    </row>
    <row r="116" spans="2:9" x14ac:dyDescent="0.2">
      <c r="B116" s="243"/>
      <c r="C116" s="193"/>
      <c r="D116" s="205"/>
      <c r="E116" s="205"/>
      <c r="F116" s="205"/>
      <c r="G116" s="208"/>
      <c r="H116" s="203"/>
      <c r="I116" s="206"/>
    </row>
    <row r="117" spans="2:9" x14ac:dyDescent="0.2">
      <c r="B117" s="243"/>
      <c r="C117" s="193"/>
      <c r="D117" s="205"/>
      <c r="E117" s="205"/>
      <c r="F117" s="205"/>
      <c r="G117" s="208"/>
      <c r="H117" s="203"/>
      <c r="I117" s="206"/>
    </row>
    <row r="118" spans="2:9" x14ac:dyDescent="0.2">
      <c r="B118" s="243"/>
      <c r="C118" s="193"/>
      <c r="D118" s="205"/>
      <c r="E118" s="205"/>
      <c r="F118" s="205"/>
      <c r="G118" s="208"/>
      <c r="H118" s="203"/>
      <c r="I118" s="206"/>
    </row>
    <row r="119" spans="2:9" x14ac:dyDescent="0.2">
      <c r="B119" s="243"/>
      <c r="C119" s="193"/>
      <c r="D119" s="205"/>
      <c r="E119" s="205"/>
      <c r="F119" s="205"/>
      <c r="G119" s="208"/>
      <c r="H119" s="203"/>
      <c r="I119" s="206"/>
    </row>
    <row r="120" spans="2:9" x14ac:dyDescent="0.2">
      <c r="B120" s="243"/>
      <c r="C120" s="193"/>
      <c r="D120" s="205"/>
      <c r="E120" s="205"/>
      <c r="F120" s="205"/>
      <c r="G120" s="208"/>
      <c r="H120" s="203"/>
      <c r="I120" s="206"/>
    </row>
    <row r="121" spans="2:9" s="224" customFormat="1" ht="24.95" customHeight="1" x14ac:dyDescent="0.2">
      <c r="B121" s="285" t="str">
        <f>B10</f>
        <v>C1.5</v>
      </c>
      <c r="C121" s="219" t="s">
        <v>2708</v>
      </c>
      <c r="D121" s="220"/>
      <c r="E121" s="220"/>
      <c r="F121" s="221"/>
      <c r="G121" s="221"/>
      <c r="H121" s="222">
        <f>SUM(H77:H120)</f>
        <v>0</v>
      </c>
      <c r="I121" s="223"/>
    </row>
  </sheetData>
  <mergeCells count="18">
    <mergeCell ref="B69:E69"/>
    <mergeCell ref="F69:H71"/>
    <mergeCell ref="B70:E70"/>
    <mergeCell ref="B71:E71"/>
    <mergeCell ref="B72:G72"/>
    <mergeCell ref="H72:H75"/>
    <mergeCell ref="B73:G75"/>
    <mergeCell ref="F1:H1"/>
    <mergeCell ref="B5:G7"/>
    <mergeCell ref="H4:H7"/>
    <mergeCell ref="B4:G4"/>
    <mergeCell ref="B31:G31"/>
    <mergeCell ref="H31:H34"/>
    <mergeCell ref="B32:G34"/>
    <mergeCell ref="B28:E28"/>
    <mergeCell ref="F28:H30"/>
    <mergeCell ref="B29:E29"/>
    <mergeCell ref="B30:E30"/>
  </mergeCells>
  <phoneticPr fontId="17" type="noConversion"/>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2" manualBreakCount="2">
    <brk id="27" max="8" man="1"/>
    <brk id="6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7343-5B74-4FF1-8CF8-C344C66C4F43}">
  <sheetPr codeName="Sheet6">
    <tabColor rgb="FF92D050"/>
    <pageSetUpPr fitToPage="1"/>
  </sheetPr>
  <dimension ref="B1:K120"/>
  <sheetViews>
    <sheetView view="pageBreakPreview" zoomScale="85" zoomScaleNormal="85" zoomScaleSheetLayoutView="85" workbookViewId="0">
      <selection activeCell="B12" sqref="B12:H39"/>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3.140625" style="230" customWidth="1"/>
    <col min="7" max="7" width="15.7109375" style="230" customWidth="1"/>
    <col min="8" max="8" width="15.7109375" style="197" customWidth="1"/>
    <col min="9" max="9" width="0.85546875" style="197" customWidth="1"/>
    <col min="10" max="16384" width="6.85546875" style="198"/>
  </cols>
  <sheetData>
    <row r="1" spans="2:11" x14ac:dyDescent="0.2">
      <c r="B1" s="304" t="str">
        <f>Client1</f>
        <v>Province of KwaZulu-Natal</v>
      </c>
      <c r="F1" s="414" t="str">
        <f>"Contract No. "&amp;ContractNo</f>
        <v>Contract No. ZNB01127/00000/00/HOD/INF/21/T</v>
      </c>
      <c r="G1" s="414"/>
      <c r="H1" s="414"/>
    </row>
    <row r="2" spans="2:11" x14ac:dyDescent="0.2">
      <c r="B2" s="304" t="str">
        <f>Client2</f>
        <v>Department of Transport</v>
      </c>
    </row>
    <row r="3" spans="2:11" x14ac:dyDescent="0.2">
      <c r="B3" s="305"/>
      <c r="C3" s="234"/>
      <c r="D3" s="305"/>
      <c r="E3" s="305"/>
      <c r="F3" s="305"/>
      <c r="G3" s="305"/>
      <c r="H3" s="235"/>
    </row>
    <row r="4" spans="2:11" x14ac:dyDescent="0.2">
      <c r="B4" s="417" t="s">
        <v>8</v>
      </c>
      <c r="C4" s="418"/>
      <c r="D4" s="418"/>
      <c r="E4" s="418"/>
      <c r="F4" s="418"/>
      <c r="G4" s="418"/>
      <c r="H4" s="424" t="str">
        <f>"CHAPTER "&amp;B10</f>
        <v>CHAPTER C1.6</v>
      </c>
      <c r="I4" s="307"/>
    </row>
    <row r="5" spans="2:11" ht="7.5" customHeight="1" x14ac:dyDescent="0.2">
      <c r="B5" s="420" t="str">
        <f>ContractDescription</f>
        <v>REHABILITATION OF PROVINCIAL ROAD P47-3 (KM 38.00 TO KM 48.00) IN THE EMPANGENI REGION</v>
      </c>
      <c r="C5" s="421"/>
      <c r="D5" s="421"/>
      <c r="E5" s="421"/>
      <c r="F5" s="421"/>
      <c r="G5" s="421"/>
      <c r="H5" s="425"/>
      <c r="I5" s="199"/>
    </row>
    <row r="6" spans="2:11" ht="12.75" customHeight="1" x14ac:dyDescent="0.2">
      <c r="B6" s="420"/>
      <c r="C6" s="421"/>
      <c r="D6" s="421"/>
      <c r="E6" s="421"/>
      <c r="F6" s="421"/>
      <c r="G6" s="421"/>
      <c r="H6" s="425"/>
      <c r="I6" s="199"/>
    </row>
    <row r="7" spans="2:11" ht="7.5" customHeight="1" x14ac:dyDescent="0.2">
      <c r="B7" s="422"/>
      <c r="C7" s="423"/>
      <c r="D7" s="423"/>
      <c r="E7" s="423"/>
      <c r="F7" s="423"/>
      <c r="G7" s="423"/>
      <c r="H7" s="426"/>
      <c r="I7" s="199"/>
    </row>
    <row r="8" spans="2:11" s="202" customFormat="1" ht="24.95" customHeight="1" x14ac:dyDescent="0.2">
      <c r="B8" s="236" t="s">
        <v>0</v>
      </c>
      <c r="C8" s="200" t="s">
        <v>1</v>
      </c>
      <c r="D8" s="200" t="s">
        <v>2</v>
      </c>
      <c r="E8" s="200" t="s">
        <v>10</v>
      </c>
      <c r="F8" s="200" t="s">
        <v>3</v>
      </c>
      <c r="G8" s="200" t="s">
        <v>4</v>
      </c>
      <c r="H8" s="200" t="s">
        <v>5</v>
      </c>
      <c r="I8" s="201"/>
    </row>
    <row r="9" spans="2:11" x14ac:dyDescent="0.2">
      <c r="B9" s="243"/>
      <c r="C9" s="193"/>
      <c r="D9" s="205"/>
      <c r="E9" s="205"/>
      <c r="F9" s="205"/>
      <c r="G9" s="205"/>
      <c r="H9" s="203" t="str">
        <f t="shared" ref="H9:H11" si="0">IF(D9="","",F9*G9)</f>
        <v/>
      </c>
      <c r="I9" s="206"/>
    </row>
    <row r="10" spans="2:11" x14ac:dyDescent="0.2">
      <c r="B10" s="257" t="s">
        <v>199</v>
      </c>
      <c r="C10" s="204" t="s">
        <v>200</v>
      </c>
      <c r="D10" s="205"/>
      <c r="E10" s="205"/>
      <c r="F10" s="205"/>
      <c r="G10" s="205"/>
      <c r="H10" s="203" t="str">
        <f t="shared" si="0"/>
        <v/>
      </c>
      <c r="I10" s="206"/>
    </row>
    <row r="11" spans="2:11" x14ac:dyDescent="0.2">
      <c r="B11" s="243"/>
      <c r="C11" s="193"/>
      <c r="D11" s="205"/>
      <c r="E11" s="205"/>
      <c r="F11" s="205"/>
      <c r="G11" s="205"/>
      <c r="H11" s="203" t="str">
        <f t="shared" si="0"/>
        <v/>
      </c>
      <c r="I11" s="206"/>
    </row>
    <row r="12" spans="2:11" x14ac:dyDescent="0.2">
      <c r="B12" s="243"/>
      <c r="C12" s="193"/>
      <c r="D12" s="205"/>
      <c r="E12" s="205"/>
      <c r="F12" s="205"/>
      <c r="G12" s="205"/>
      <c r="H12" s="203"/>
      <c r="I12" s="206"/>
    </row>
    <row r="13" spans="2:11" x14ac:dyDescent="0.2">
      <c r="B13" s="243"/>
      <c r="C13" s="193"/>
      <c r="D13" s="205"/>
      <c r="E13" s="205"/>
      <c r="F13" s="205"/>
      <c r="G13" s="205"/>
      <c r="H13" s="203"/>
      <c r="I13" s="206"/>
    </row>
    <row r="14" spans="2:11" x14ac:dyDescent="0.2">
      <c r="B14" s="243"/>
      <c r="C14" s="193"/>
      <c r="D14" s="205"/>
      <c r="E14" s="205"/>
      <c r="F14" s="207"/>
      <c r="G14" s="205"/>
      <c r="H14" s="203"/>
      <c r="I14" s="209"/>
    </row>
    <row r="15" spans="2:11" x14ac:dyDescent="0.2">
      <c r="B15" s="243"/>
      <c r="C15" s="193"/>
      <c r="D15" s="205"/>
      <c r="E15" s="205"/>
      <c r="F15" s="207"/>
      <c r="G15" s="205"/>
      <c r="H15" s="203"/>
      <c r="I15" s="209"/>
      <c r="K15" s="198">
        <f>20000*0.2</f>
        <v>4000</v>
      </c>
    </row>
    <row r="16" spans="2:11" x14ac:dyDescent="0.2">
      <c r="B16" s="243"/>
      <c r="C16" s="193"/>
      <c r="D16" s="205"/>
      <c r="E16" s="205"/>
      <c r="F16" s="207"/>
      <c r="G16" s="205"/>
      <c r="H16" s="203"/>
      <c r="I16" s="209"/>
    </row>
    <row r="17" spans="2:9" x14ac:dyDescent="0.2">
      <c r="B17" s="243"/>
      <c r="C17" s="217"/>
      <c r="D17" s="205"/>
      <c r="E17" s="213"/>
      <c r="F17" s="207"/>
      <c r="G17" s="205"/>
      <c r="H17" s="203"/>
    </row>
    <row r="18" spans="2:9" x14ac:dyDescent="0.2">
      <c r="B18" s="243"/>
      <c r="C18" s="193"/>
      <c r="D18" s="205"/>
      <c r="E18" s="205"/>
      <c r="F18" s="207"/>
      <c r="G18" s="205"/>
      <c r="H18" s="203"/>
    </row>
    <row r="19" spans="2:9" x14ac:dyDescent="0.2">
      <c r="B19" s="243"/>
      <c r="C19" s="193"/>
      <c r="D19" s="205"/>
      <c r="E19" s="205"/>
      <c r="F19" s="207"/>
      <c r="G19" s="205"/>
      <c r="H19" s="203"/>
    </row>
    <row r="20" spans="2:9" x14ac:dyDescent="0.2">
      <c r="B20" s="243"/>
      <c r="C20" s="193"/>
      <c r="D20" s="205"/>
      <c r="E20" s="213"/>
      <c r="F20" s="207"/>
      <c r="G20" s="205"/>
      <c r="H20" s="203"/>
    </row>
    <row r="21" spans="2:9" x14ac:dyDescent="0.2">
      <c r="B21" s="243"/>
      <c r="C21" s="193"/>
      <c r="D21" s="205"/>
      <c r="E21" s="213"/>
      <c r="F21" s="207"/>
      <c r="G21" s="213"/>
      <c r="H21" s="203"/>
    </row>
    <row r="22" spans="2:9" x14ac:dyDescent="0.2">
      <c r="B22" s="243"/>
      <c r="C22" s="193"/>
      <c r="D22" s="205"/>
      <c r="E22" s="205"/>
      <c r="F22" s="205"/>
      <c r="G22" s="205"/>
      <c r="H22" s="203"/>
      <c r="I22" s="206"/>
    </row>
    <row r="23" spans="2:9" x14ac:dyDescent="0.2">
      <c r="B23" s="243"/>
      <c r="C23" s="193"/>
      <c r="D23" s="205"/>
      <c r="E23" s="205"/>
      <c r="F23" s="205"/>
      <c r="G23" s="208"/>
      <c r="H23" s="203" t="str">
        <f t="shared" ref="H23:H24" si="1">IF(D23="","",F23*G23)</f>
        <v/>
      </c>
      <c r="I23" s="206"/>
    </row>
    <row r="24" spans="2:9" x14ac:dyDescent="0.2">
      <c r="B24" s="243"/>
      <c r="C24" s="193"/>
      <c r="D24" s="205"/>
      <c r="E24" s="205"/>
      <c r="F24" s="205"/>
      <c r="G24" s="208"/>
      <c r="H24" s="203" t="str">
        <f t="shared" si="1"/>
        <v/>
      </c>
      <c r="I24" s="206"/>
    </row>
    <row r="25" spans="2:9" s="224" customFormat="1" ht="20.100000000000001" customHeight="1" x14ac:dyDescent="0.2">
      <c r="B25" s="284" t="str">
        <f>$B$10</f>
        <v>C1.6</v>
      </c>
      <c r="C25" s="219" t="s">
        <v>2708</v>
      </c>
      <c r="D25" s="220"/>
      <c r="E25" s="220"/>
      <c r="F25" s="221"/>
      <c r="G25" s="221"/>
      <c r="H25" s="222">
        <f>SUM(H9:H24)</f>
        <v>0</v>
      </c>
      <c r="I25" s="223"/>
    </row>
    <row r="36" spans="7:7" x14ac:dyDescent="0.2">
      <c r="G36" s="239"/>
    </row>
    <row r="37" spans="7:7" x14ac:dyDescent="0.2">
      <c r="G37" s="239"/>
    </row>
    <row r="38" spans="7:7" x14ac:dyDescent="0.2">
      <c r="G38" s="239"/>
    </row>
    <row r="39" spans="7:7" x14ac:dyDescent="0.2">
      <c r="G39" s="239"/>
    </row>
    <row r="40" spans="7:7" x14ac:dyDescent="0.2">
      <c r="G40" s="239"/>
    </row>
    <row r="41" spans="7:7" x14ac:dyDescent="0.2">
      <c r="G41" s="239"/>
    </row>
    <row r="42" spans="7:7" x14ac:dyDescent="0.2">
      <c r="G42" s="239"/>
    </row>
    <row r="43" spans="7:7" x14ac:dyDescent="0.2">
      <c r="G43" s="239"/>
    </row>
    <row r="44" spans="7:7" x14ac:dyDescent="0.2">
      <c r="G44" s="239"/>
    </row>
    <row r="45" spans="7:7" x14ac:dyDescent="0.2">
      <c r="G45" s="239"/>
    </row>
    <row r="46" spans="7:7" x14ac:dyDescent="0.2">
      <c r="G46" s="239"/>
    </row>
    <row r="47" spans="7:7" x14ac:dyDescent="0.2">
      <c r="G47" s="239"/>
    </row>
    <row r="48" spans="7:7" x14ac:dyDescent="0.2">
      <c r="G48" s="239"/>
    </row>
    <row r="49" spans="7:7" x14ac:dyDescent="0.2">
      <c r="G49" s="239"/>
    </row>
    <row r="50" spans="7:7" x14ac:dyDescent="0.2">
      <c r="G50" s="239"/>
    </row>
    <row r="51" spans="7:7" x14ac:dyDescent="0.2">
      <c r="G51" s="239"/>
    </row>
    <row r="52" spans="7:7" x14ac:dyDescent="0.2">
      <c r="G52" s="239"/>
    </row>
    <row r="53" spans="7:7" x14ac:dyDescent="0.2">
      <c r="G53" s="239"/>
    </row>
    <row r="54" spans="7:7" x14ac:dyDescent="0.2">
      <c r="G54" s="239"/>
    </row>
    <row r="55" spans="7:7" x14ac:dyDescent="0.2">
      <c r="G55" s="239"/>
    </row>
    <row r="56" spans="7:7" x14ac:dyDescent="0.2">
      <c r="G56" s="239"/>
    </row>
    <row r="57" spans="7:7" x14ac:dyDescent="0.2">
      <c r="G57" s="239"/>
    </row>
    <row r="58" spans="7:7" x14ac:dyDescent="0.2">
      <c r="G58" s="239"/>
    </row>
    <row r="59" spans="7:7" x14ac:dyDescent="0.2">
      <c r="G59" s="239"/>
    </row>
    <row r="60" spans="7:7" x14ac:dyDescent="0.2">
      <c r="G60" s="239"/>
    </row>
    <row r="61" spans="7:7" x14ac:dyDescent="0.2">
      <c r="G61" s="239"/>
    </row>
    <row r="62" spans="7:7" x14ac:dyDescent="0.2">
      <c r="G62" s="239"/>
    </row>
    <row r="63" spans="7:7" x14ac:dyDescent="0.2">
      <c r="G63" s="239"/>
    </row>
    <row r="64" spans="7:7" x14ac:dyDescent="0.2">
      <c r="G64" s="239"/>
    </row>
    <row r="65" spans="7:7" x14ac:dyDescent="0.2">
      <c r="G65" s="239"/>
    </row>
    <row r="111" spans="6:6" x14ac:dyDescent="0.2">
      <c r="F111" s="289"/>
    </row>
    <row r="112" spans="6:6" x14ac:dyDescent="0.2">
      <c r="F112" s="289"/>
    </row>
    <row r="113" spans="6:6" x14ac:dyDescent="0.2">
      <c r="F113" s="289"/>
    </row>
    <row r="114" spans="6:6" x14ac:dyDescent="0.2">
      <c r="F114" s="289"/>
    </row>
    <row r="115" spans="6:6" x14ac:dyDescent="0.2">
      <c r="F115" s="289"/>
    </row>
    <row r="116" spans="6:6" x14ac:dyDescent="0.2">
      <c r="F116" s="289"/>
    </row>
    <row r="117" spans="6:6" x14ac:dyDescent="0.2">
      <c r="F117" s="289"/>
    </row>
    <row r="118" spans="6:6" x14ac:dyDescent="0.2">
      <c r="F118" s="289"/>
    </row>
    <row r="119" spans="6:6" x14ac:dyDescent="0.2">
      <c r="F119" s="289"/>
    </row>
    <row r="120" spans="6:6" x14ac:dyDescent="0.2">
      <c r="F120" s="289"/>
    </row>
  </sheetData>
  <mergeCells count="4">
    <mergeCell ref="F1:H1"/>
    <mergeCell ref="B5:G7"/>
    <mergeCell ref="H4:H7"/>
    <mergeCell ref="B4:G4"/>
  </mergeCells>
  <phoneticPr fontId="17" type="noConversion"/>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E570-612F-426B-9B9B-D47207EBA732}">
  <sheetPr codeName="Sheet7">
    <tabColor rgb="FF92D050"/>
    <pageSetUpPr fitToPage="1"/>
  </sheetPr>
  <dimension ref="B1:I116"/>
  <sheetViews>
    <sheetView view="pageBreakPreview" topLeftCell="A23" zoomScale="70" zoomScaleNormal="85" zoomScaleSheetLayoutView="70" workbookViewId="0">
      <selection activeCell="B12" sqref="B12:H39"/>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3.28515625" style="230" customWidth="1"/>
    <col min="7" max="7" width="13.7109375" style="230" customWidth="1"/>
    <col min="8" max="8" width="17.28515625" style="197" customWidth="1"/>
    <col min="9" max="9" width="0.85546875" style="197" customWidth="1"/>
    <col min="10" max="16384" width="6.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305"/>
      <c r="C3" s="234"/>
      <c r="D3" s="305"/>
      <c r="E3" s="305"/>
      <c r="F3" s="305"/>
      <c r="G3" s="305"/>
      <c r="H3" s="235"/>
    </row>
    <row r="4" spans="2:9" x14ac:dyDescent="0.2">
      <c r="B4" s="417" t="s">
        <v>8</v>
      </c>
      <c r="C4" s="418"/>
      <c r="D4" s="418"/>
      <c r="E4" s="418"/>
      <c r="F4" s="418"/>
      <c r="G4" s="418"/>
      <c r="H4" s="424" t="str">
        <f>"CHAPTER "&amp;B10</f>
        <v>CHAPTER C1.7</v>
      </c>
      <c r="I4" s="307"/>
    </row>
    <row r="5" spans="2:9" ht="7.5" customHeight="1" x14ac:dyDescent="0.2">
      <c r="B5" s="420" t="str">
        <f>ContractDescription</f>
        <v>REHABILITATION OF PROVINCIAL ROAD P47-3 (KM 38.00 TO KM 48.00) IN THE EMPANGENI REGION</v>
      </c>
      <c r="C5" s="421"/>
      <c r="D5" s="421"/>
      <c r="E5" s="421"/>
      <c r="F5" s="421"/>
      <c r="G5" s="421"/>
      <c r="H5" s="425"/>
      <c r="I5" s="199"/>
    </row>
    <row r="6" spans="2:9" ht="12.75" customHeight="1" x14ac:dyDescent="0.2">
      <c r="B6" s="420"/>
      <c r="C6" s="421"/>
      <c r="D6" s="421"/>
      <c r="E6" s="421"/>
      <c r="F6" s="421"/>
      <c r="G6" s="421"/>
      <c r="H6" s="425"/>
      <c r="I6" s="199"/>
    </row>
    <row r="7" spans="2:9" ht="7.5" customHeight="1" x14ac:dyDescent="0.2">
      <c r="B7" s="422"/>
      <c r="C7" s="423"/>
      <c r="D7" s="423"/>
      <c r="E7" s="423"/>
      <c r="F7" s="423"/>
      <c r="G7" s="423"/>
      <c r="H7" s="426"/>
      <c r="I7" s="199"/>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50" si="0">IF(D9="","",F9*G9)</f>
        <v/>
      </c>
      <c r="I9" s="206"/>
    </row>
    <row r="10" spans="2:9" x14ac:dyDescent="0.2">
      <c r="B10" s="257" t="s">
        <v>201</v>
      </c>
      <c r="C10" s="204" t="s">
        <v>202</v>
      </c>
      <c r="D10" s="205"/>
      <c r="E10" s="205"/>
      <c r="F10" s="205"/>
      <c r="G10" s="205"/>
      <c r="H10" s="203" t="str">
        <f t="shared" si="0"/>
        <v/>
      </c>
      <c r="I10" s="206"/>
    </row>
    <row r="11" spans="2:9" x14ac:dyDescent="0.2">
      <c r="B11" s="243"/>
      <c r="C11" s="193"/>
      <c r="D11" s="205"/>
      <c r="E11" s="205"/>
      <c r="F11" s="205"/>
      <c r="G11" s="205"/>
      <c r="H11" s="203" t="str">
        <f t="shared" si="0"/>
        <v/>
      </c>
      <c r="I11" s="206"/>
    </row>
    <row r="12" spans="2:9" x14ac:dyDescent="0.2">
      <c r="B12" s="243"/>
      <c r="C12" s="193"/>
      <c r="D12" s="205"/>
      <c r="E12" s="205"/>
      <c r="F12" s="205"/>
      <c r="G12" s="205"/>
      <c r="H12" s="203"/>
      <c r="I12" s="206"/>
    </row>
    <row r="13" spans="2:9" x14ac:dyDescent="0.2">
      <c r="B13" s="243"/>
      <c r="C13" s="193"/>
      <c r="D13" s="205"/>
      <c r="E13" s="205"/>
      <c r="F13" s="205"/>
      <c r="G13" s="205"/>
      <c r="H13" s="203"/>
      <c r="I13" s="206"/>
    </row>
    <row r="14" spans="2:9" x14ac:dyDescent="0.2">
      <c r="B14" s="243"/>
      <c r="C14" s="193"/>
      <c r="D14" s="205"/>
      <c r="E14" s="205"/>
      <c r="F14" s="207"/>
      <c r="G14" s="270"/>
      <c r="H14" s="203"/>
      <c r="I14" s="209"/>
    </row>
    <row r="15" spans="2:9" x14ac:dyDescent="0.2">
      <c r="B15" s="243"/>
      <c r="C15" s="193"/>
      <c r="D15" s="205"/>
      <c r="E15" s="205"/>
      <c r="F15" s="207"/>
      <c r="G15" s="208"/>
      <c r="H15" s="203"/>
      <c r="I15" s="209"/>
    </row>
    <row r="16" spans="2:9" x14ac:dyDescent="0.2">
      <c r="B16" s="243"/>
      <c r="C16" s="193"/>
      <c r="D16" s="205"/>
      <c r="E16" s="205"/>
      <c r="F16" s="207"/>
      <c r="G16" s="270"/>
      <c r="H16" s="203"/>
      <c r="I16" s="209"/>
    </row>
    <row r="17" spans="2:9" x14ac:dyDescent="0.2">
      <c r="B17" s="243"/>
      <c r="C17" s="193"/>
      <c r="D17" s="205"/>
      <c r="E17" s="205"/>
      <c r="F17" s="207"/>
      <c r="G17" s="276"/>
      <c r="H17" s="203"/>
      <c r="I17" s="209"/>
    </row>
    <row r="18" spans="2:9" x14ac:dyDescent="0.2">
      <c r="B18" s="243"/>
      <c r="C18" s="193"/>
      <c r="D18" s="205"/>
      <c r="E18" s="205"/>
      <c r="F18" s="207"/>
      <c r="G18" s="213"/>
      <c r="H18" s="203"/>
      <c r="I18" s="209"/>
    </row>
    <row r="19" spans="2:9" x14ac:dyDescent="0.2">
      <c r="B19" s="243"/>
      <c r="C19" s="193"/>
      <c r="D19" s="205"/>
      <c r="E19" s="205"/>
      <c r="F19" s="207"/>
      <c r="G19" s="208"/>
      <c r="H19" s="203"/>
      <c r="I19" s="209"/>
    </row>
    <row r="20" spans="2:9" x14ac:dyDescent="0.2">
      <c r="B20" s="243"/>
      <c r="C20" s="193"/>
      <c r="D20" s="205"/>
      <c r="E20" s="205"/>
      <c r="F20" s="207"/>
      <c r="G20" s="205"/>
      <c r="H20" s="203"/>
      <c r="I20" s="206"/>
    </row>
    <row r="21" spans="2:9" x14ac:dyDescent="0.2">
      <c r="B21" s="243"/>
      <c r="C21" s="193"/>
      <c r="D21" s="205"/>
      <c r="E21" s="205"/>
      <c r="F21" s="207"/>
      <c r="G21" s="276"/>
      <c r="H21" s="203"/>
      <c r="I21" s="206"/>
    </row>
    <row r="22" spans="2:9" ht="30.75" customHeight="1" x14ac:dyDescent="0.2">
      <c r="B22" s="243"/>
      <c r="C22" s="193"/>
      <c r="D22" s="205"/>
      <c r="E22" s="205"/>
      <c r="F22" s="207"/>
      <c r="G22" s="205"/>
      <c r="H22" s="203"/>
      <c r="I22" s="214"/>
    </row>
    <row r="23" spans="2:9" x14ac:dyDescent="0.2">
      <c r="B23" s="243"/>
      <c r="C23" s="193"/>
      <c r="D23" s="205"/>
      <c r="E23" s="205"/>
      <c r="F23" s="207"/>
      <c r="G23" s="205"/>
      <c r="H23" s="203"/>
      <c r="I23" s="214"/>
    </row>
    <row r="24" spans="2:9" ht="25.5" customHeight="1" x14ac:dyDescent="0.2">
      <c r="B24" s="243"/>
      <c r="C24" s="193"/>
      <c r="D24" s="205"/>
      <c r="E24" s="213"/>
      <c r="F24" s="207"/>
      <c r="G24" s="213"/>
      <c r="H24" s="203"/>
    </row>
    <row r="25" spans="2:9" x14ac:dyDescent="0.2">
      <c r="B25" s="243"/>
      <c r="C25" s="193"/>
      <c r="D25" s="205"/>
      <c r="E25" s="213"/>
      <c r="F25" s="207"/>
      <c r="G25" s="213"/>
      <c r="H25" s="203"/>
    </row>
    <row r="26" spans="2:9" x14ac:dyDescent="0.2">
      <c r="B26" s="243"/>
      <c r="C26" s="193"/>
      <c r="D26" s="205"/>
      <c r="E26" s="213"/>
      <c r="F26" s="207"/>
      <c r="G26" s="208"/>
      <c r="H26" s="203"/>
    </row>
    <row r="27" spans="2:9" x14ac:dyDescent="0.2">
      <c r="B27" s="243"/>
      <c r="C27" s="193"/>
      <c r="D27" s="205"/>
      <c r="E27" s="213"/>
      <c r="F27" s="207"/>
      <c r="G27" s="208"/>
      <c r="H27" s="203"/>
    </row>
    <row r="28" spans="2:9" x14ac:dyDescent="0.2">
      <c r="B28" s="243"/>
      <c r="C28" s="217"/>
      <c r="D28" s="205"/>
      <c r="E28" s="213"/>
      <c r="F28" s="207"/>
      <c r="G28" s="270"/>
      <c r="H28" s="203"/>
    </row>
    <row r="29" spans="2:9" x14ac:dyDescent="0.2">
      <c r="B29" s="243"/>
      <c r="C29" s="217"/>
      <c r="D29" s="205"/>
      <c r="E29" s="213"/>
      <c r="F29" s="207"/>
      <c r="G29" s="276"/>
      <c r="H29" s="203"/>
    </row>
    <row r="30" spans="2:9" x14ac:dyDescent="0.2">
      <c r="B30" s="243"/>
      <c r="C30" s="217"/>
      <c r="D30" s="205"/>
      <c r="E30" s="213"/>
      <c r="F30" s="207"/>
      <c r="G30" s="213"/>
      <c r="H30" s="203"/>
    </row>
    <row r="31" spans="2:9" x14ac:dyDescent="0.2">
      <c r="B31" s="243"/>
      <c r="C31" s="193"/>
      <c r="D31" s="205"/>
      <c r="E31" s="205"/>
      <c r="F31" s="207"/>
      <c r="G31" s="205"/>
      <c r="H31" s="203"/>
      <c r="I31" s="206"/>
    </row>
    <row r="32" spans="2:9" x14ac:dyDescent="0.2">
      <c r="B32" s="243"/>
      <c r="C32" s="193"/>
      <c r="D32" s="205"/>
      <c r="E32" s="205"/>
      <c r="F32" s="207"/>
      <c r="G32" s="205"/>
      <c r="H32" s="203"/>
      <c r="I32" s="206"/>
    </row>
    <row r="33" spans="2:9" x14ac:dyDescent="0.2">
      <c r="B33" s="243"/>
      <c r="C33" s="193"/>
      <c r="D33" s="205"/>
      <c r="E33" s="205"/>
      <c r="F33" s="207"/>
      <c r="G33" s="208"/>
      <c r="H33" s="203"/>
      <c r="I33" s="209"/>
    </row>
    <row r="34" spans="2:9" x14ac:dyDescent="0.2">
      <c r="B34" s="243"/>
      <c r="C34" s="193"/>
      <c r="D34" s="205"/>
      <c r="E34" s="205"/>
      <c r="F34" s="207"/>
      <c r="G34" s="274"/>
      <c r="H34" s="203"/>
      <c r="I34" s="206"/>
    </row>
    <row r="35" spans="2:9" x14ac:dyDescent="0.2">
      <c r="B35" s="243"/>
      <c r="C35" s="193"/>
      <c r="D35" s="205"/>
      <c r="E35" s="205"/>
      <c r="F35" s="205"/>
      <c r="G35" s="241"/>
      <c r="H35" s="203"/>
      <c r="I35" s="206"/>
    </row>
    <row r="36" spans="2:9" x14ac:dyDescent="0.2">
      <c r="B36" s="243"/>
      <c r="C36" s="193"/>
      <c r="D36" s="205"/>
      <c r="E36" s="205"/>
      <c r="F36" s="205"/>
      <c r="G36" s="241"/>
      <c r="H36" s="203"/>
      <c r="I36" s="206"/>
    </row>
    <row r="37" spans="2:9" x14ac:dyDescent="0.2">
      <c r="B37" s="243"/>
      <c r="C37" s="193"/>
      <c r="D37" s="205"/>
      <c r="E37" s="205"/>
      <c r="F37" s="205"/>
      <c r="G37" s="241"/>
      <c r="H37" s="203"/>
      <c r="I37" s="206"/>
    </row>
    <row r="38" spans="2:9" x14ac:dyDescent="0.2">
      <c r="B38" s="243"/>
      <c r="C38" s="193"/>
      <c r="D38" s="205"/>
      <c r="E38" s="205"/>
      <c r="F38" s="205"/>
      <c r="G38" s="241"/>
      <c r="H38" s="203"/>
      <c r="I38" s="206"/>
    </row>
    <row r="39" spans="2:9" x14ac:dyDescent="0.2">
      <c r="B39" s="243"/>
      <c r="C39" s="193"/>
      <c r="D39" s="205"/>
      <c r="E39" s="205"/>
      <c r="F39" s="205"/>
      <c r="G39" s="241"/>
      <c r="H39" s="203"/>
      <c r="I39" s="206"/>
    </row>
    <row r="40" spans="2:9" x14ac:dyDescent="0.2">
      <c r="B40" s="243"/>
      <c r="C40" s="193"/>
      <c r="D40" s="205"/>
      <c r="E40" s="205"/>
      <c r="F40" s="205"/>
      <c r="G40" s="241"/>
      <c r="H40" s="203" t="str">
        <f t="shared" si="0"/>
        <v/>
      </c>
      <c r="I40" s="206"/>
    </row>
    <row r="41" spans="2:9" x14ac:dyDescent="0.2">
      <c r="B41" s="243"/>
      <c r="C41" s="193"/>
      <c r="D41" s="205"/>
      <c r="E41" s="205"/>
      <c r="F41" s="205"/>
      <c r="G41" s="241"/>
      <c r="H41" s="203" t="str">
        <f t="shared" si="0"/>
        <v/>
      </c>
      <c r="I41" s="206"/>
    </row>
    <row r="42" spans="2:9" x14ac:dyDescent="0.2">
      <c r="B42" s="243"/>
      <c r="C42" s="193"/>
      <c r="D42" s="205"/>
      <c r="E42" s="205"/>
      <c r="F42" s="205"/>
      <c r="G42" s="241"/>
      <c r="H42" s="203" t="str">
        <f t="shared" si="0"/>
        <v/>
      </c>
      <c r="I42" s="206"/>
    </row>
    <row r="43" spans="2:9" x14ac:dyDescent="0.2">
      <c r="B43" s="243"/>
      <c r="C43" s="193"/>
      <c r="D43" s="205"/>
      <c r="E43" s="205"/>
      <c r="F43" s="205"/>
      <c r="G43" s="241"/>
      <c r="H43" s="203" t="str">
        <f t="shared" si="0"/>
        <v/>
      </c>
      <c r="I43" s="206"/>
    </row>
    <row r="44" spans="2:9" x14ac:dyDescent="0.2">
      <c r="B44" s="243"/>
      <c r="C44" s="193"/>
      <c r="D44" s="205"/>
      <c r="E44" s="205"/>
      <c r="F44" s="205"/>
      <c r="G44" s="241"/>
      <c r="H44" s="203" t="str">
        <f t="shared" si="0"/>
        <v/>
      </c>
      <c r="I44" s="206"/>
    </row>
    <row r="45" spans="2:9" x14ac:dyDescent="0.2">
      <c r="B45" s="243"/>
      <c r="C45" s="193"/>
      <c r="D45" s="205"/>
      <c r="E45" s="205"/>
      <c r="F45" s="205"/>
      <c r="G45" s="241"/>
      <c r="H45" s="203" t="str">
        <f t="shared" si="0"/>
        <v/>
      </c>
      <c r="I45" s="206"/>
    </row>
    <row r="46" spans="2:9" x14ac:dyDescent="0.2">
      <c r="B46" s="243"/>
      <c r="C46" s="193"/>
      <c r="D46" s="205"/>
      <c r="E46" s="205"/>
      <c r="F46" s="205"/>
      <c r="G46" s="241"/>
      <c r="H46" s="203" t="str">
        <f t="shared" si="0"/>
        <v/>
      </c>
      <c r="I46" s="206"/>
    </row>
    <row r="47" spans="2:9" x14ac:dyDescent="0.2">
      <c r="B47" s="243"/>
      <c r="C47" s="193"/>
      <c r="D47" s="205"/>
      <c r="E47" s="205"/>
      <c r="F47" s="205"/>
      <c r="G47" s="241"/>
      <c r="H47" s="203" t="str">
        <f t="shared" si="0"/>
        <v/>
      </c>
      <c r="I47" s="206"/>
    </row>
    <row r="48" spans="2:9" x14ac:dyDescent="0.2">
      <c r="B48" s="243"/>
      <c r="C48" s="217"/>
      <c r="D48" s="205"/>
      <c r="E48" s="205"/>
      <c r="F48" s="205"/>
      <c r="G48" s="241"/>
      <c r="H48" s="203" t="str">
        <f t="shared" si="0"/>
        <v/>
      </c>
      <c r="I48" s="206"/>
    </row>
    <row r="49" spans="2:9" x14ac:dyDescent="0.2">
      <c r="B49" s="243"/>
      <c r="C49" s="217"/>
      <c r="D49" s="213"/>
      <c r="E49" s="213"/>
      <c r="F49" s="213"/>
      <c r="G49" s="241"/>
      <c r="H49" s="203" t="str">
        <f t="shared" si="0"/>
        <v/>
      </c>
    </row>
    <row r="50" spans="2:9" x14ac:dyDescent="0.2">
      <c r="B50" s="243"/>
      <c r="C50" s="193"/>
      <c r="D50" s="205"/>
      <c r="E50" s="205"/>
      <c r="F50" s="205"/>
      <c r="G50" s="241"/>
      <c r="H50" s="203" t="str">
        <f t="shared" si="0"/>
        <v/>
      </c>
      <c r="I50" s="206"/>
    </row>
    <row r="51" spans="2:9" x14ac:dyDescent="0.2">
      <c r="B51" s="243"/>
      <c r="C51" s="217"/>
      <c r="D51" s="213"/>
      <c r="E51" s="213"/>
      <c r="F51" s="213"/>
      <c r="G51" s="241"/>
      <c r="H51" s="203"/>
      <c r="I51" s="246"/>
    </row>
    <row r="52" spans="2:9" x14ac:dyDescent="0.2">
      <c r="B52" s="243"/>
      <c r="C52" s="216"/>
      <c r="D52" s="213"/>
      <c r="E52" s="213"/>
      <c r="F52" s="213"/>
      <c r="G52" s="241"/>
      <c r="H52" s="203"/>
    </row>
    <row r="53" spans="2:9" x14ac:dyDescent="0.2">
      <c r="B53" s="243"/>
      <c r="C53" s="193"/>
      <c r="D53" s="205"/>
      <c r="E53" s="205"/>
      <c r="F53" s="205"/>
      <c r="G53" s="241"/>
      <c r="H53" s="203"/>
      <c r="I53" s="206"/>
    </row>
    <row r="54" spans="2:9" x14ac:dyDescent="0.2">
      <c r="B54" s="243"/>
      <c r="C54" s="193"/>
      <c r="D54" s="205"/>
      <c r="E54" s="205"/>
      <c r="F54" s="205"/>
      <c r="G54" s="241"/>
      <c r="H54" s="203"/>
      <c r="I54" s="206"/>
    </row>
    <row r="55" spans="2:9" x14ac:dyDescent="0.2">
      <c r="B55" s="243"/>
      <c r="C55" s="193"/>
      <c r="D55" s="205"/>
      <c r="E55" s="205"/>
      <c r="F55" s="205"/>
      <c r="G55" s="241"/>
      <c r="H55" s="203"/>
      <c r="I55" s="206"/>
    </row>
    <row r="56" spans="2:9" s="224" customFormat="1" ht="24.95" customHeight="1" x14ac:dyDescent="0.2">
      <c r="B56" s="285" t="str">
        <f>B10</f>
        <v>C1.7</v>
      </c>
      <c r="C56" s="219" t="s">
        <v>2708</v>
      </c>
      <c r="D56" s="220"/>
      <c r="E56" s="220"/>
      <c r="F56" s="221"/>
      <c r="G56" s="244"/>
      <c r="H56" s="222">
        <f>SUM(H4:H55)</f>
        <v>0</v>
      </c>
      <c r="I56" s="223"/>
    </row>
    <row r="57" spans="2:9" x14ac:dyDescent="0.2">
      <c r="G57" s="239"/>
    </row>
    <row r="58" spans="2:9" x14ac:dyDescent="0.2">
      <c r="G58" s="239"/>
    </row>
    <row r="59" spans="2:9" x14ac:dyDescent="0.2">
      <c r="G59" s="239"/>
    </row>
    <row r="60" spans="2:9" x14ac:dyDescent="0.2">
      <c r="G60" s="239"/>
    </row>
    <row r="61" spans="2:9" x14ac:dyDescent="0.2">
      <c r="G61" s="239"/>
    </row>
    <row r="82" spans="3:3" x14ac:dyDescent="0.2">
      <c r="C82" s="194" t="s">
        <v>14</v>
      </c>
    </row>
    <row r="107" spans="6:6" x14ac:dyDescent="0.2">
      <c r="F107" s="289"/>
    </row>
    <row r="108" spans="6:6" x14ac:dyDescent="0.2">
      <c r="F108" s="289"/>
    </row>
    <row r="109" spans="6:6" x14ac:dyDescent="0.2">
      <c r="F109" s="289"/>
    </row>
    <row r="110" spans="6:6" x14ac:dyDescent="0.2">
      <c r="F110" s="289"/>
    </row>
    <row r="111" spans="6:6" x14ac:dyDescent="0.2">
      <c r="F111" s="289"/>
    </row>
    <row r="112" spans="6:6" x14ac:dyDescent="0.2">
      <c r="F112" s="289"/>
    </row>
    <row r="113" spans="6:6" x14ac:dyDescent="0.2">
      <c r="F113" s="289"/>
    </row>
    <row r="114" spans="6:6" x14ac:dyDescent="0.2">
      <c r="F114" s="289"/>
    </row>
    <row r="115" spans="6:6" x14ac:dyDescent="0.2">
      <c r="F115" s="289"/>
    </row>
    <row r="116" spans="6:6" x14ac:dyDescent="0.2">
      <c r="F116" s="289"/>
    </row>
  </sheetData>
  <mergeCells count="4">
    <mergeCell ref="F1:H1"/>
    <mergeCell ref="B5:G7"/>
    <mergeCell ref="H4:H7"/>
    <mergeCell ref="B4:G4"/>
  </mergeCells>
  <phoneticPr fontId="17" type="noConversion"/>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6190-6327-41AE-A304-F57398AAF2C4}">
  <sheetPr codeName="Sheet52">
    <pageSetUpPr fitToPage="1"/>
  </sheetPr>
  <dimension ref="B1:I127"/>
  <sheetViews>
    <sheetView view="pageBreakPreview" zoomScale="85" zoomScaleNormal="85" zoomScaleSheetLayoutView="85" workbookViewId="0">
      <selection activeCell="G28" sqref="G28"/>
    </sheetView>
  </sheetViews>
  <sheetFormatPr defaultColWidth="8.85546875" defaultRowHeight="12.75" x14ac:dyDescent="0.2"/>
  <cols>
    <col min="1" max="1" width="2.7109375" style="198" customWidth="1"/>
    <col min="2" max="2" width="11.7109375" style="245" customWidth="1"/>
    <col min="3" max="3" width="45.7109375" style="194" customWidth="1"/>
    <col min="4" max="4" width="13.7109375" style="230" customWidth="1"/>
    <col min="5" max="5" width="5.7109375" style="230" customWidth="1"/>
    <col min="6" max="6" width="15.7109375" style="230" customWidth="1"/>
    <col min="7" max="7" width="14.5703125" style="230" customWidth="1"/>
    <col min="8" max="8" width="15.7109375" style="197" customWidth="1"/>
    <col min="9" max="9" width="3" style="197" customWidth="1"/>
    <col min="10" max="16384" width="8.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230"/>
    </row>
    <row r="4" spans="2:9" ht="12.75" customHeight="1" x14ac:dyDescent="0.2">
      <c r="B4" s="417" t="s">
        <v>8</v>
      </c>
      <c r="C4" s="418"/>
      <c r="D4" s="418"/>
      <c r="E4" s="418"/>
      <c r="F4" s="418"/>
      <c r="G4" s="418"/>
      <c r="H4" s="436" t="str">
        <f>"CHAPTER "&amp;B10</f>
        <v>CHAPTER C2.1</v>
      </c>
      <c r="I4" s="307"/>
    </row>
    <row r="5" spans="2:9" ht="7.5" customHeight="1" x14ac:dyDescent="0.2">
      <c r="B5" s="420" t="str">
        <f>ContractDescription</f>
        <v>REHABILITATION OF PROVINCIAL ROAD P47-3 (KM 38.00 TO KM 48.00) IN THE EMPANGENI REGION</v>
      </c>
      <c r="C5" s="421"/>
      <c r="D5" s="421"/>
      <c r="E5" s="421"/>
      <c r="F5" s="421"/>
      <c r="G5" s="421"/>
      <c r="H5" s="437"/>
      <c r="I5" s="199"/>
    </row>
    <row r="6" spans="2:9" ht="12.75" customHeight="1" x14ac:dyDescent="0.2">
      <c r="B6" s="420"/>
      <c r="C6" s="421"/>
      <c r="D6" s="421"/>
      <c r="E6" s="421"/>
      <c r="F6" s="421"/>
      <c r="G6" s="421"/>
      <c r="H6" s="437"/>
      <c r="I6" s="199"/>
    </row>
    <row r="7" spans="2:9" s="202" customFormat="1" ht="7.5" customHeight="1" x14ac:dyDescent="0.2">
      <c r="B7" s="422"/>
      <c r="C7" s="423"/>
      <c r="D7" s="423"/>
      <c r="E7" s="423"/>
      <c r="F7" s="423"/>
      <c r="G7" s="423"/>
      <c r="H7" s="438"/>
      <c r="I7" s="201"/>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34" si="0">IF(D9="","",F9*G9)</f>
        <v/>
      </c>
      <c r="I9" s="206"/>
    </row>
    <row r="10" spans="2:9" ht="25.5" x14ac:dyDescent="0.2">
      <c r="B10" s="257" t="s">
        <v>2256</v>
      </c>
      <c r="C10" s="204" t="s">
        <v>2255</v>
      </c>
      <c r="D10" s="205"/>
      <c r="E10" s="205"/>
      <c r="F10" s="205"/>
      <c r="G10" s="205"/>
      <c r="H10" s="203" t="str">
        <f t="shared" si="0"/>
        <v/>
      </c>
      <c r="I10" s="206"/>
    </row>
    <row r="11" spans="2:9" x14ac:dyDescent="0.2">
      <c r="B11" s="243"/>
      <c r="C11" s="193"/>
      <c r="D11" s="205"/>
      <c r="E11" s="205"/>
      <c r="F11" s="205"/>
      <c r="G11" s="205"/>
      <c r="H11" s="203" t="str">
        <f t="shared" si="0"/>
        <v/>
      </c>
      <c r="I11" s="206"/>
    </row>
    <row r="12" spans="2:9" x14ac:dyDescent="0.2">
      <c r="B12" s="243" t="s">
        <v>2254</v>
      </c>
      <c r="C12" s="193" t="s">
        <v>2908</v>
      </c>
      <c r="D12" s="205"/>
      <c r="E12" s="205"/>
      <c r="F12" s="196"/>
      <c r="G12" s="272" t="s">
        <v>2587</v>
      </c>
      <c r="H12" s="203" t="str">
        <f t="shared" si="0"/>
        <v/>
      </c>
      <c r="I12" s="206"/>
    </row>
    <row r="13" spans="2:9" x14ac:dyDescent="0.2">
      <c r="B13" s="243"/>
      <c r="C13" s="193"/>
      <c r="D13" s="205"/>
      <c r="E13" s="205"/>
      <c r="F13" s="196"/>
      <c r="G13" s="272" t="s">
        <v>2587</v>
      </c>
      <c r="H13" s="203" t="str">
        <f t="shared" si="0"/>
        <v/>
      </c>
      <c r="I13" s="206"/>
    </row>
    <row r="14" spans="2:9" x14ac:dyDescent="0.2">
      <c r="B14" s="243" t="s">
        <v>2253</v>
      </c>
      <c r="C14" s="193" t="s">
        <v>2909</v>
      </c>
      <c r="D14" s="205" t="s">
        <v>13</v>
      </c>
      <c r="E14" s="211"/>
      <c r="F14" s="211">
        <v>1</v>
      </c>
      <c r="G14" s="270"/>
      <c r="H14" s="203">
        <f>F14*G14</f>
        <v>0</v>
      </c>
      <c r="I14" s="209"/>
    </row>
    <row r="15" spans="2:9" x14ac:dyDescent="0.2">
      <c r="B15" s="243"/>
      <c r="C15" s="193"/>
      <c r="D15" s="205"/>
      <c r="E15" s="211"/>
      <c r="F15" s="211"/>
      <c r="G15" s="270"/>
      <c r="H15" s="203"/>
      <c r="I15" s="206"/>
    </row>
    <row r="16" spans="2:9" x14ac:dyDescent="0.2">
      <c r="B16" s="243" t="s">
        <v>2252</v>
      </c>
      <c r="C16" s="193" t="s">
        <v>2251</v>
      </c>
      <c r="D16" s="205" t="s">
        <v>1505</v>
      </c>
      <c r="E16" s="211"/>
      <c r="F16" s="211">
        <v>100000</v>
      </c>
      <c r="G16" s="270">
        <v>1</v>
      </c>
      <c r="H16" s="203">
        <f t="shared" ref="H16:H28" si="1">F16*G16</f>
        <v>100000</v>
      </c>
      <c r="I16" s="206"/>
    </row>
    <row r="17" spans="2:9" x14ac:dyDescent="0.2">
      <c r="B17" s="243"/>
      <c r="C17" s="193"/>
      <c r="D17" s="205"/>
      <c r="E17" s="211"/>
      <c r="F17" s="211"/>
      <c r="G17" s="270"/>
      <c r="H17" s="203"/>
      <c r="I17" s="214"/>
    </row>
    <row r="18" spans="2:9" x14ac:dyDescent="0.2">
      <c r="B18" s="243" t="s">
        <v>2250</v>
      </c>
      <c r="C18" s="210" t="s">
        <v>2249</v>
      </c>
      <c r="D18" s="205" t="s">
        <v>28</v>
      </c>
      <c r="E18" s="211"/>
      <c r="F18" s="211">
        <f>H16</f>
        <v>100000</v>
      </c>
      <c r="G18" s="270"/>
      <c r="H18" s="203">
        <f t="shared" si="1"/>
        <v>0</v>
      </c>
    </row>
    <row r="19" spans="2:9" x14ac:dyDescent="0.2">
      <c r="B19" s="243"/>
      <c r="C19" s="212"/>
      <c r="D19" s="213"/>
      <c r="E19" s="211"/>
      <c r="F19" s="211"/>
      <c r="G19" s="270"/>
      <c r="H19" s="203"/>
    </row>
    <row r="20" spans="2:9" x14ac:dyDescent="0.2">
      <c r="B20" s="243" t="s">
        <v>2248</v>
      </c>
      <c r="C20" s="193" t="s">
        <v>2247</v>
      </c>
      <c r="D20" s="205" t="s">
        <v>1505</v>
      </c>
      <c r="E20" s="211"/>
      <c r="F20" s="211">
        <v>50000</v>
      </c>
      <c r="G20" s="270">
        <v>1</v>
      </c>
      <c r="H20" s="203">
        <f t="shared" si="1"/>
        <v>50000</v>
      </c>
    </row>
    <row r="21" spans="2:9" x14ac:dyDescent="0.2">
      <c r="B21" s="243"/>
      <c r="C21" s="212"/>
      <c r="D21" s="213"/>
      <c r="E21" s="211"/>
      <c r="F21" s="211"/>
      <c r="G21" s="270"/>
      <c r="H21" s="203"/>
    </row>
    <row r="22" spans="2:9" x14ac:dyDescent="0.2">
      <c r="B22" s="243" t="s">
        <v>2246</v>
      </c>
      <c r="C22" s="193" t="s">
        <v>2245</v>
      </c>
      <c r="D22" s="205" t="s">
        <v>1505</v>
      </c>
      <c r="E22" s="211"/>
      <c r="F22" s="211">
        <v>1</v>
      </c>
      <c r="G22" s="270">
        <v>30000</v>
      </c>
      <c r="H22" s="203">
        <f t="shared" si="1"/>
        <v>30000</v>
      </c>
    </row>
    <row r="23" spans="2:9" x14ac:dyDescent="0.2">
      <c r="B23" s="243"/>
      <c r="C23" s="193"/>
      <c r="D23" s="205"/>
      <c r="E23" s="211"/>
      <c r="F23" s="211"/>
      <c r="G23" s="270"/>
      <c r="H23" s="203"/>
    </row>
    <row r="24" spans="2:9" x14ac:dyDescent="0.2">
      <c r="B24" s="243" t="s">
        <v>2244</v>
      </c>
      <c r="C24" s="193" t="s">
        <v>2243</v>
      </c>
      <c r="D24" s="205" t="s">
        <v>28</v>
      </c>
      <c r="E24" s="211"/>
      <c r="F24" s="211">
        <v>30000</v>
      </c>
      <c r="G24" s="270"/>
      <c r="H24" s="203">
        <f t="shared" si="1"/>
        <v>0</v>
      </c>
      <c r="I24" s="206"/>
    </row>
    <row r="25" spans="2:9" x14ac:dyDescent="0.2">
      <c r="B25" s="243"/>
      <c r="C25" s="193"/>
      <c r="D25" s="205"/>
      <c r="E25" s="211"/>
      <c r="F25" s="211"/>
      <c r="G25" s="270"/>
      <c r="H25" s="203"/>
      <c r="I25" s="206"/>
    </row>
    <row r="26" spans="2:9" x14ac:dyDescent="0.2">
      <c r="B26" s="243" t="s">
        <v>2242</v>
      </c>
      <c r="C26" s="193" t="s">
        <v>2907</v>
      </c>
      <c r="D26" s="205" t="s">
        <v>2236</v>
      </c>
      <c r="E26" s="211" t="s">
        <v>10</v>
      </c>
      <c r="F26" s="211">
        <v>100</v>
      </c>
      <c r="G26" s="270"/>
      <c r="H26" s="203">
        <f t="shared" si="1"/>
        <v>0</v>
      </c>
      <c r="I26" s="209"/>
    </row>
    <row r="27" spans="2:9" x14ac:dyDescent="0.2">
      <c r="B27" s="243"/>
      <c r="C27" s="193"/>
      <c r="D27" s="205"/>
      <c r="E27" s="211"/>
      <c r="F27" s="211"/>
      <c r="G27" s="270"/>
      <c r="H27" s="203"/>
      <c r="I27" s="206"/>
    </row>
    <row r="28" spans="2:9" x14ac:dyDescent="0.2">
      <c r="B28" s="243" t="s">
        <v>2241</v>
      </c>
      <c r="C28" s="193" t="s">
        <v>2240</v>
      </c>
      <c r="D28" s="205" t="s">
        <v>13</v>
      </c>
      <c r="E28" s="211"/>
      <c r="F28" s="211">
        <v>1</v>
      </c>
      <c r="G28" s="270"/>
      <c r="H28" s="203">
        <f t="shared" si="1"/>
        <v>0</v>
      </c>
      <c r="I28" s="206"/>
    </row>
    <row r="29" spans="2:9" x14ac:dyDescent="0.2">
      <c r="B29" s="243"/>
      <c r="C29" s="193"/>
      <c r="D29" s="205"/>
      <c r="E29" s="205"/>
      <c r="F29" s="207"/>
      <c r="G29" s="270"/>
      <c r="H29" s="203" t="str">
        <f t="shared" si="0"/>
        <v/>
      </c>
      <c r="I29" s="206"/>
    </row>
    <row r="30" spans="2:9" x14ac:dyDescent="0.2">
      <c r="B30" s="243"/>
      <c r="C30" s="193"/>
      <c r="D30" s="205"/>
      <c r="E30" s="205"/>
      <c r="F30" s="207"/>
      <c r="G30" s="276"/>
      <c r="H30" s="203" t="str">
        <f t="shared" si="0"/>
        <v/>
      </c>
    </row>
    <row r="31" spans="2:9" x14ac:dyDescent="0.2">
      <c r="B31" s="243"/>
      <c r="C31" s="193"/>
      <c r="D31" s="205"/>
      <c r="E31" s="205"/>
      <c r="F31" s="207"/>
      <c r="G31" s="276"/>
      <c r="H31" s="203" t="str">
        <f t="shared" si="0"/>
        <v/>
      </c>
    </row>
    <row r="32" spans="2:9" x14ac:dyDescent="0.2">
      <c r="B32" s="243"/>
      <c r="C32" s="193"/>
      <c r="D32" s="205"/>
      <c r="E32" s="205"/>
      <c r="F32" s="207"/>
      <c r="G32" s="276"/>
      <c r="H32" s="203" t="str">
        <f t="shared" si="0"/>
        <v/>
      </c>
    </row>
    <row r="33" spans="2:9" x14ac:dyDescent="0.2">
      <c r="B33" s="243"/>
      <c r="C33" s="193"/>
      <c r="D33" s="205"/>
      <c r="E33" s="205"/>
      <c r="F33" s="207"/>
      <c r="G33" s="276"/>
      <c r="H33" s="203" t="str">
        <f t="shared" si="0"/>
        <v/>
      </c>
    </row>
    <row r="34" spans="2:9" x14ac:dyDescent="0.2">
      <c r="B34" s="243"/>
      <c r="C34" s="193"/>
      <c r="D34" s="205"/>
      <c r="E34" s="205"/>
      <c r="F34" s="207"/>
      <c r="G34" s="205"/>
      <c r="H34" s="203" t="str">
        <f t="shared" si="0"/>
        <v/>
      </c>
    </row>
    <row r="35" spans="2:9" s="224" customFormat="1" ht="24.95" customHeight="1" x14ac:dyDescent="0.2">
      <c r="B35" s="285" t="str">
        <f>$B$10</f>
        <v>C2.1</v>
      </c>
      <c r="C35" s="219" t="s">
        <v>2708</v>
      </c>
      <c r="D35" s="220"/>
      <c r="E35" s="220"/>
      <c r="F35" s="221"/>
      <c r="G35" s="221"/>
      <c r="H35" s="222">
        <f>SUM(H10:H34)</f>
        <v>180000</v>
      </c>
      <c r="I35" s="223"/>
    </row>
    <row r="43" spans="2:9" x14ac:dyDescent="0.2">
      <c r="G43" s="239"/>
    </row>
    <row r="44" spans="2:9" x14ac:dyDescent="0.2">
      <c r="G44" s="239"/>
    </row>
    <row r="45" spans="2:9" x14ac:dyDescent="0.2">
      <c r="G45" s="239"/>
    </row>
    <row r="46" spans="2:9" x14ac:dyDescent="0.2">
      <c r="G46" s="239"/>
    </row>
    <row r="47" spans="2:9" x14ac:dyDescent="0.2">
      <c r="G47" s="239"/>
    </row>
    <row r="48" spans="2:9" x14ac:dyDescent="0.2">
      <c r="G48" s="239"/>
    </row>
    <row r="49" spans="7:7" x14ac:dyDescent="0.2">
      <c r="G49" s="239"/>
    </row>
    <row r="50" spans="7:7" x14ac:dyDescent="0.2">
      <c r="G50" s="239"/>
    </row>
    <row r="51" spans="7:7" x14ac:dyDescent="0.2">
      <c r="G51" s="239"/>
    </row>
    <row r="52" spans="7:7" x14ac:dyDescent="0.2">
      <c r="G52" s="239"/>
    </row>
    <row r="53" spans="7:7" x14ac:dyDescent="0.2">
      <c r="G53" s="239"/>
    </row>
    <row r="54" spans="7:7" x14ac:dyDescent="0.2">
      <c r="G54" s="239"/>
    </row>
    <row r="55" spans="7:7" x14ac:dyDescent="0.2">
      <c r="G55" s="239"/>
    </row>
    <row r="56" spans="7:7" x14ac:dyDescent="0.2">
      <c r="G56" s="239"/>
    </row>
    <row r="57" spans="7:7" x14ac:dyDescent="0.2">
      <c r="G57" s="239"/>
    </row>
    <row r="58" spans="7:7" x14ac:dyDescent="0.2">
      <c r="G58" s="239"/>
    </row>
    <row r="59" spans="7:7" x14ac:dyDescent="0.2">
      <c r="G59" s="239"/>
    </row>
    <row r="60" spans="7:7" x14ac:dyDescent="0.2">
      <c r="G60" s="239"/>
    </row>
    <row r="61" spans="7:7" x14ac:dyDescent="0.2">
      <c r="G61" s="239"/>
    </row>
    <row r="62" spans="7:7" x14ac:dyDescent="0.2">
      <c r="G62" s="239"/>
    </row>
    <row r="63" spans="7:7" x14ac:dyDescent="0.2">
      <c r="G63" s="239"/>
    </row>
    <row r="64" spans="7:7" x14ac:dyDescent="0.2">
      <c r="G64" s="239"/>
    </row>
    <row r="65" spans="7:7" x14ac:dyDescent="0.2">
      <c r="G65" s="239"/>
    </row>
    <row r="66" spans="7:7" x14ac:dyDescent="0.2">
      <c r="G66" s="239"/>
    </row>
    <row r="67" spans="7:7" x14ac:dyDescent="0.2">
      <c r="G67" s="239"/>
    </row>
    <row r="68" spans="7:7" x14ac:dyDescent="0.2">
      <c r="G68" s="239"/>
    </row>
    <row r="69" spans="7:7" x14ac:dyDescent="0.2">
      <c r="G69" s="239"/>
    </row>
    <row r="70" spans="7:7" x14ac:dyDescent="0.2">
      <c r="G70" s="239"/>
    </row>
    <row r="71" spans="7:7" x14ac:dyDescent="0.2">
      <c r="G71" s="239"/>
    </row>
    <row r="72" spans="7:7" x14ac:dyDescent="0.2">
      <c r="G72" s="239"/>
    </row>
    <row r="93" spans="3:3" x14ac:dyDescent="0.2">
      <c r="C93" s="194" t="s">
        <v>14</v>
      </c>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row r="126" spans="6:6" x14ac:dyDescent="0.2">
      <c r="F126" s="289"/>
    </row>
    <row r="127" spans="6:6" x14ac:dyDescent="0.2">
      <c r="F127" s="289"/>
    </row>
  </sheetData>
  <mergeCells count="4">
    <mergeCell ref="F1:H1"/>
    <mergeCell ref="H4:H7"/>
    <mergeCell ref="B4:G4"/>
    <mergeCell ref="B5:G7"/>
  </mergeCells>
  <printOptions horizontalCentered="1"/>
  <pageMargins left="0.43307086614173229" right="0.31496062992125984" top="0.43307086614173229" bottom="0.62992125984251968" header="0.35433070866141736" footer="0.31496062992125984"/>
  <pageSetup paperSize="9" scale="75"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17B1C-E057-4550-B866-891B453A819C}">
  <sheetPr codeName="Sheet69">
    <pageSetUpPr fitToPage="1"/>
  </sheetPr>
  <dimension ref="B1:I201"/>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ht="12.75" customHeight="1" x14ac:dyDescent="0.2">
      <c r="B4" s="443" t="s">
        <v>8</v>
      </c>
      <c r="C4" s="444"/>
      <c r="D4" s="444"/>
      <c r="E4" s="444"/>
      <c r="F4" s="444"/>
      <c r="G4" s="444"/>
      <c r="H4" s="440" t="str">
        <f>"CHAPTER "&amp;B10</f>
        <v>CHAPTER C2.2</v>
      </c>
      <c r="I4" s="6"/>
    </row>
    <row r="5" spans="2:9" ht="7.5" customHeight="1" x14ac:dyDescent="0.2">
      <c r="B5" s="445" t="str">
        <f>ContractDescription</f>
        <v>REHABILITATION OF PROVINCIAL ROAD P47-3 (KM 38.00 TO KM 48.00) IN THE EMPANGENI REGION</v>
      </c>
      <c r="C5" s="446"/>
      <c r="D5" s="446"/>
      <c r="E5" s="446"/>
      <c r="F5" s="446"/>
      <c r="G5" s="446"/>
      <c r="H5" s="441"/>
      <c r="I5" s="8"/>
    </row>
    <row r="6" spans="2:9" ht="12.75" customHeight="1" x14ac:dyDescent="0.2">
      <c r="B6" s="445"/>
      <c r="C6" s="446"/>
      <c r="D6" s="446"/>
      <c r="E6" s="446"/>
      <c r="F6" s="446"/>
      <c r="G6" s="446"/>
      <c r="H6" s="441"/>
      <c r="I6" s="8"/>
    </row>
    <row r="7" spans="2:9" s="9" customFormat="1" ht="7.5" customHeight="1" x14ac:dyDescent="0.2">
      <c r="B7" s="447"/>
      <c r="C7" s="448"/>
      <c r="D7" s="448"/>
      <c r="E7" s="448"/>
      <c r="F7" s="448"/>
      <c r="G7" s="448"/>
      <c r="H7" s="442"/>
      <c r="I7" s="12"/>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 t="shared" ref="H9:H52" si="0">IF(D9="","",F9*G9)</f>
        <v/>
      </c>
      <c r="I9" s="18"/>
    </row>
    <row r="10" spans="2:9" x14ac:dyDescent="0.2">
      <c r="B10" s="71" t="s">
        <v>2340</v>
      </c>
      <c r="C10" s="20" t="s">
        <v>2339</v>
      </c>
      <c r="D10" s="15"/>
      <c r="E10" s="15"/>
      <c r="F10" s="15"/>
      <c r="G10" s="16"/>
      <c r="H10" s="17" t="str">
        <f t="shared" si="0"/>
        <v/>
      </c>
      <c r="I10" s="18"/>
    </row>
    <row r="11" spans="2:9" x14ac:dyDescent="0.2">
      <c r="B11" s="50"/>
      <c r="C11" s="14"/>
      <c r="D11" s="15"/>
      <c r="E11" s="15"/>
      <c r="F11" s="15"/>
      <c r="G11" s="16"/>
      <c r="H11" s="17" t="str">
        <f t="shared" si="0"/>
        <v/>
      </c>
      <c r="I11" s="18"/>
    </row>
    <row r="12" spans="2:9" x14ac:dyDescent="0.2">
      <c r="B12" s="50" t="s">
        <v>2254</v>
      </c>
      <c r="C12" s="14" t="s">
        <v>2338</v>
      </c>
      <c r="D12" s="15"/>
      <c r="E12" s="15"/>
      <c r="F12" s="15"/>
      <c r="G12" s="16"/>
      <c r="H12" s="17" t="str">
        <f t="shared" si="0"/>
        <v/>
      </c>
      <c r="I12" s="18"/>
    </row>
    <row r="13" spans="2:9" x14ac:dyDescent="0.2">
      <c r="B13" s="50"/>
      <c r="C13" s="14"/>
      <c r="D13" s="15"/>
      <c r="E13" s="15"/>
      <c r="F13" s="15"/>
      <c r="G13" s="16"/>
      <c r="H13" s="17" t="str">
        <f t="shared" si="0"/>
        <v/>
      </c>
      <c r="I13" s="18"/>
    </row>
    <row r="14" spans="2:9" ht="38.25" x14ac:dyDescent="0.2">
      <c r="B14" s="50" t="s">
        <v>2337</v>
      </c>
      <c r="C14" s="14" t="s">
        <v>2336</v>
      </c>
      <c r="D14" s="22"/>
      <c r="E14" s="22"/>
      <c r="F14" s="23"/>
      <c r="G14" s="24"/>
      <c r="H14" s="25" t="str">
        <f t="shared" si="0"/>
        <v/>
      </c>
      <c r="I14" s="60"/>
    </row>
    <row r="15" spans="2:9" x14ac:dyDescent="0.2">
      <c r="B15" s="50"/>
      <c r="C15" s="14"/>
      <c r="D15" s="15"/>
      <c r="E15" s="15"/>
      <c r="F15" s="26"/>
      <c r="G15" s="16"/>
      <c r="H15" s="25" t="str">
        <f t="shared" si="0"/>
        <v/>
      </c>
      <c r="I15" s="18"/>
    </row>
    <row r="16" spans="2:9" x14ac:dyDescent="0.2">
      <c r="B16" s="50" t="s">
        <v>53</v>
      </c>
      <c r="C16" s="14" t="s">
        <v>2325</v>
      </c>
      <c r="D16" s="22" t="s">
        <v>6</v>
      </c>
      <c r="E16" s="15"/>
      <c r="F16" s="26"/>
      <c r="G16" s="62"/>
      <c r="H16" s="25">
        <f t="shared" si="0"/>
        <v>0</v>
      </c>
      <c r="I16" s="18"/>
    </row>
    <row r="17" spans="2:9" x14ac:dyDescent="0.2">
      <c r="B17" s="50"/>
      <c r="C17" s="14"/>
      <c r="D17" s="15"/>
      <c r="E17" s="15"/>
      <c r="F17" s="26"/>
      <c r="G17" s="16"/>
      <c r="H17" s="25" t="str">
        <f t="shared" si="0"/>
        <v/>
      </c>
      <c r="I17" s="63"/>
    </row>
    <row r="18" spans="2:9" x14ac:dyDescent="0.2">
      <c r="B18" s="50" t="s">
        <v>55</v>
      </c>
      <c r="C18" s="28" t="s">
        <v>2324</v>
      </c>
      <c r="D18" s="22" t="s">
        <v>6</v>
      </c>
      <c r="E18" s="64"/>
      <c r="F18" s="26"/>
      <c r="G18" s="65"/>
      <c r="H18" s="25">
        <f t="shared" si="0"/>
        <v>0</v>
      </c>
      <c r="I18" s="66"/>
    </row>
    <row r="19" spans="2:9" x14ac:dyDescent="0.2">
      <c r="B19" s="50"/>
      <c r="C19" s="27"/>
      <c r="D19" s="64"/>
      <c r="E19" s="64"/>
      <c r="F19" s="26"/>
      <c r="G19" s="65"/>
      <c r="H19" s="25" t="str">
        <f t="shared" si="0"/>
        <v/>
      </c>
      <c r="I19" s="66"/>
    </row>
    <row r="20" spans="2:9" ht="25.5" x14ac:dyDescent="0.2">
      <c r="B20" s="50" t="s">
        <v>2335</v>
      </c>
      <c r="C20" s="14" t="s">
        <v>2334</v>
      </c>
      <c r="D20" s="22"/>
      <c r="E20" s="64"/>
      <c r="F20" s="26"/>
      <c r="G20" s="67"/>
      <c r="H20" s="25" t="str">
        <f t="shared" si="0"/>
        <v/>
      </c>
      <c r="I20" s="66"/>
    </row>
    <row r="21" spans="2:9" x14ac:dyDescent="0.2">
      <c r="B21" s="50"/>
      <c r="C21" s="27"/>
      <c r="D21" s="64"/>
      <c r="E21" s="64"/>
      <c r="F21" s="26"/>
      <c r="G21" s="65"/>
      <c r="H21" s="25" t="str">
        <f t="shared" si="0"/>
        <v/>
      </c>
      <c r="I21" s="66"/>
    </row>
    <row r="22" spans="2:9" x14ac:dyDescent="0.2">
      <c r="B22" s="50" t="s">
        <v>53</v>
      </c>
      <c r="C22" s="14" t="s">
        <v>2325</v>
      </c>
      <c r="D22" s="22" t="s">
        <v>6</v>
      </c>
      <c r="E22" s="64"/>
      <c r="F22" s="26"/>
      <c r="G22" s="62"/>
      <c r="H22" s="25">
        <f t="shared" si="0"/>
        <v>0</v>
      </c>
      <c r="I22" s="66"/>
    </row>
    <row r="23" spans="2:9" x14ac:dyDescent="0.2">
      <c r="B23" s="50"/>
      <c r="C23" s="14"/>
      <c r="D23" s="15"/>
      <c r="E23" s="64"/>
      <c r="F23" s="26"/>
      <c r="G23" s="65"/>
      <c r="H23" s="25" t="str">
        <f t="shared" si="0"/>
        <v/>
      </c>
      <c r="I23" s="66"/>
    </row>
    <row r="24" spans="2:9" x14ac:dyDescent="0.2">
      <c r="B24" s="50" t="s">
        <v>55</v>
      </c>
      <c r="C24" s="28" t="s">
        <v>2324</v>
      </c>
      <c r="D24" s="22" t="s">
        <v>6</v>
      </c>
      <c r="E24" s="15"/>
      <c r="F24" s="26"/>
      <c r="G24" s="16"/>
      <c r="H24" s="25">
        <f t="shared" si="0"/>
        <v>0</v>
      </c>
      <c r="I24" s="18"/>
    </row>
    <row r="25" spans="2:9" x14ac:dyDescent="0.2">
      <c r="B25" s="50"/>
      <c r="C25" s="14"/>
      <c r="D25" s="15"/>
      <c r="E25" s="15"/>
      <c r="F25" s="26"/>
      <c r="G25" s="16"/>
      <c r="H25" s="25" t="str">
        <f t="shared" si="0"/>
        <v/>
      </c>
      <c r="I25" s="18"/>
    </row>
    <row r="26" spans="2:9" x14ac:dyDescent="0.2">
      <c r="B26" s="50" t="s">
        <v>2333</v>
      </c>
      <c r="C26" s="14" t="s">
        <v>2332</v>
      </c>
      <c r="D26" s="22"/>
      <c r="E26" s="15"/>
      <c r="F26" s="26"/>
      <c r="G26" s="67"/>
      <c r="H26" s="25" t="str">
        <f t="shared" si="0"/>
        <v/>
      </c>
      <c r="I26" s="60"/>
    </row>
    <row r="27" spans="2:9" x14ac:dyDescent="0.2">
      <c r="B27" s="50"/>
      <c r="C27" s="14"/>
      <c r="D27" s="15"/>
      <c r="E27" s="15"/>
      <c r="F27" s="26"/>
      <c r="G27" s="67"/>
      <c r="H27" s="25" t="str">
        <f t="shared" si="0"/>
        <v/>
      </c>
      <c r="I27" s="18"/>
    </row>
    <row r="28" spans="2:9" x14ac:dyDescent="0.2">
      <c r="B28" s="50" t="s">
        <v>2331</v>
      </c>
      <c r="C28" s="14" t="s">
        <v>2329</v>
      </c>
      <c r="D28" s="22"/>
      <c r="E28" s="15"/>
      <c r="F28" s="26"/>
      <c r="G28" s="62"/>
      <c r="H28" s="25" t="str">
        <f t="shared" si="0"/>
        <v/>
      </c>
      <c r="I28" s="18"/>
    </row>
    <row r="29" spans="2:9" x14ac:dyDescent="0.2">
      <c r="B29" s="50"/>
      <c r="C29" s="14"/>
      <c r="D29" s="15"/>
      <c r="E29" s="15"/>
      <c r="F29" s="26"/>
      <c r="G29" s="29"/>
      <c r="H29" s="25" t="str">
        <f t="shared" si="0"/>
        <v/>
      </c>
      <c r="I29" s="18"/>
    </row>
    <row r="30" spans="2:9" x14ac:dyDescent="0.2">
      <c r="B30" s="50" t="s">
        <v>53</v>
      </c>
      <c r="C30" s="14" t="s">
        <v>2325</v>
      </c>
      <c r="D30" s="22" t="s">
        <v>6</v>
      </c>
      <c r="E30" s="15"/>
      <c r="F30" s="26"/>
      <c r="G30" s="29"/>
      <c r="H30" s="25">
        <f t="shared" si="0"/>
        <v>0</v>
      </c>
      <c r="I30" s="18"/>
    </row>
    <row r="31" spans="2:9" x14ac:dyDescent="0.2">
      <c r="B31" s="50"/>
      <c r="C31" s="14"/>
      <c r="D31" s="15"/>
      <c r="E31" s="15"/>
      <c r="F31" s="26"/>
      <c r="G31" s="29"/>
      <c r="H31" s="25" t="str">
        <f t="shared" si="0"/>
        <v/>
      </c>
      <c r="I31" s="18"/>
    </row>
    <row r="32" spans="2:9" x14ac:dyDescent="0.2">
      <c r="B32" s="50" t="s">
        <v>55</v>
      </c>
      <c r="C32" s="28" t="s">
        <v>2324</v>
      </c>
      <c r="D32" s="22" t="s">
        <v>6</v>
      </c>
      <c r="E32" s="15"/>
      <c r="F32" s="26"/>
      <c r="G32" s="67"/>
      <c r="H32" s="25">
        <f t="shared" si="0"/>
        <v>0</v>
      </c>
      <c r="I32" s="60"/>
    </row>
    <row r="33" spans="2:9" x14ac:dyDescent="0.2">
      <c r="B33" s="50"/>
      <c r="C33" s="14"/>
      <c r="D33" s="15"/>
      <c r="E33" s="15"/>
      <c r="F33" s="26"/>
      <c r="G33" s="29"/>
      <c r="H33" s="25" t="str">
        <f t="shared" si="0"/>
        <v/>
      </c>
      <c r="I33" s="18"/>
    </row>
    <row r="34" spans="2:9" x14ac:dyDescent="0.2">
      <c r="B34" s="50" t="s">
        <v>2330</v>
      </c>
      <c r="C34" s="14" t="s">
        <v>2329</v>
      </c>
      <c r="D34" s="22"/>
      <c r="E34" s="15"/>
      <c r="F34" s="26"/>
      <c r="G34" s="62"/>
      <c r="H34" s="25" t="str">
        <f t="shared" si="0"/>
        <v/>
      </c>
      <c r="I34" s="18"/>
    </row>
    <row r="35" spans="2:9" x14ac:dyDescent="0.2">
      <c r="B35" s="50"/>
      <c r="C35" s="14"/>
      <c r="D35" s="15"/>
      <c r="E35" s="15"/>
      <c r="F35" s="15"/>
      <c r="G35" s="16"/>
      <c r="H35" s="25" t="str">
        <f t="shared" si="0"/>
        <v/>
      </c>
      <c r="I35" s="18"/>
    </row>
    <row r="36" spans="2:9" x14ac:dyDescent="0.2">
      <c r="B36" s="50" t="s">
        <v>53</v>
      </c>
      <c r="C36" s="14" t="s">
        <v>2321</v>
      </c>
      <c r="D36" s="22" t="s">
        <v>6</v>
      </c>
      <c r="E36" s="15"/>
      <c r="F36" s="15"/>
      <c r="G36" s="67"/>
      <c r="H36" s="25">
        <f t="shared" si="0"/>
        <v>0</v>
      </c>
      <c r="I36" s="18"/>
    </row>
    <row r="37" spans="2:9" x14ac:dyDescent="0.2">
      <c r="B37" s="50"/>
      <c r="C37" s="14"/>
      <c r="D37" s="15"/>
      <c r="E37" s="15"/>
      <c r="F37" s="15"/>
      <c r="G37" s="67"/>
      <c r="H37" s="25" t="str">
        <f t="shared" si="0"/>
        <v/>
      </c>
      <c r="I37" s="18"/>
    </row>
    <row r="38" spans="2:9" x14ac:dyDescent="0.2">
      <c r="B38" s="50" t="s">
        <v>55</v>
      </c>
      <c r="C38" s="28" t="s">
        <v>2321</v>
      </c>
      <c r="D38" s="22" t="s">
        <v>6</v>
      </c>
      <c r="E38" s="15"/>
      <c r="F38" s="15"/>
      <c r="G38" s="67"/>
      <c r="H38" s="25">
        <f t="shared" si="0"/>
        <v>0</v>
      </c>
      <c r="I38" s="18"/>
    </row>
    <row r="39" spans="2:9" x14ac:dyDescent="0.2">
      <c r="B39" s="50"/>
      <c r="C39" s="14"/>
      <c r="D39" s="15"/>
      <c r="E39" s="15"/>
      <c r="F39" s="15"/>
      <c r="G39" s="67"/>
      <c r="H39" s="25" t="str">
        <f t="shared" si="0"/>
        <v/>
      </c>
      <c r="I39" s="18"/>
    </row>
    <row r="40" spans="2:9" x14ac:dyDescent="0.2">
      <c r="B40" s="50" t="s">
        <v>2328</v>
      </c>
      <c r="C40" s="14" t="s">
        <v>2327</v>
      </c>
      <c r="D40" s="22"/>
      <c r="E40" s="15"/>
      <c r="F40" s="15"/>
      <c r="G40" s="68"/>
      <c r="H40" s="25" t="str">
        <f t="shared" si="0"/>
        <v/>
      </c>
      <c r="I40" s="18"/>
    </row>
    <row r="41" spans="2:9" x14ac:dyDescent="0.2">
      <c r="B41" s="50"/>
      <c r="C41" s="14"/>
      <c r="D41" s="15"/>
      <c r="E41" s="15"/>
      <c r="F41" s="15"/>
      <c r="G41" s="67"/>
      <c r="H41" s="25" t="str">
        <f t="shared" si="0"/>
        <v/>
      </c>
      <c r="I41" s="18"/>
    </row>
    <row r="42" spans="2:9" x14ac:dyDescent="0.2">
      <c r="B42" s="50" t="s">
        <v>2326</v>
      </c>
      <c r="C42" s="14" t="s">
        <v>2322</v>
      </c>
      <c r="D42" s="51"/>
      <c r="E42" s="15"/>
      <c r="F42" s="15"/>
      <c r="G42" s="67"/>
      <c r="H42" s="25" t="str">
        <f t="shared" si="0"/>
        <v/>
      </c>
      <c r="I42" s="18"/>
    </row>
    <row r="43" spans="2:9" x14ac:dyDescent="0.2">
      <c r="B43" s="50"/>
      <c r="C43" s="14"/>
      <c r="D43" s="15"/>
      <c r="E43" s="15"/>
      <c r="F43" s="15"/>
      <c r="G43" s="67"/>
      <c r="H43" s="25" t="str">
        <f t="shared" si="0"/>
        <v/>
      </c>
      <c r="I43" s="18"/>
    </row>
    <row r="44" spans="2:9" x14ac:dyDescent="0.2">
      <c r="B44" s="50" t="s">
        <v>53</v>
      </c>
      <c r="C44" s="14" t="s">
        <v>2325</v>
      </c>
      <c r="D44" s="22" t="s">
        <v>6</v>
      </c>
      <c r="E44" s="64"/>
      <c r="F44" s="64"/>
      <c r="G44" s="67"/>
      <c r="H44" s="25">
        <f t="shared" si="0"/>
        <v>0</v>
      </c>
      <c r="I44" s="66"/>
    </row>
    <row r="45" spans="2:9" x14ac:dyDescent="0.2">
      <c r="B45" s="50"/>
      <c r="C45" s="14"/>
      <c r="D45" s="15"/>
      <c r="E45" s="15"/>
      <c r="F45" s="15"/>
      <c r="G45" s="67"/>
      <c r="H45" s="25" t="str">
        <f t="shared" si="0"/>
        <v/>
      </c>
      <c r="I45" s="18"/>
    </row>
    <row r="46" spans="2:9" x14ac:dyDescent="0.2">
      <c r="B46" s="50" t="s">
        <v>55</v>
      </c>
      <c r="C46" s="28" t="s">
        <v>2324</v>
      </c>
      <c r="D46" s="22" t="s">
        <v>6</v>
      </c>
      <c r="E46" s="64"/>
      <c r="F46" s="64"/>
      <c r="G46" s="67"/>
      <c r="H46" s="25">
        <f t="shared" si="0"/>
        <v>0</v>
      </c>
      <c r="I46" s="69"/>
    </row>
    <row r="47" spans="2:9" x14ac:dyDescent="0.2">
      <c r="B47" s="50"/>
      <c r="C47" s="27"/>
      <c r="D47" s="64"/>
      <c r="E47" s="64"/>
      <c r="F47" s="64"/>
      <c r="G47" s="67"/>
      <c r="H47" s="25" t="str">
        <f t="shared" si="0"/>
        <v/>
      </c>
      <c r="I47" s="66"/>
    </row>
    <row r="48" spans="2:9" x14ac:dyDescent="0.2">
      <c r="B48" s="50" t="s">
        <v>2323</v>
      </c>
      <c r="C48" s="14" t="s">
        <v>2322</v>
      </c>
      <c r="D48" s="22"/>
      <c r="E48" s="15"/>
      <c r="F48" s="15"/>
      <c r="G48" s="67"/>
      <c r="H48" s="25" t="str">
        <f t="shared" si="0"/>
        <v/>
      </c>
      <c r="I48" s="18"/>
    </row>
    <row r="49" spans="2:9" x14ac:dyDescent="0.2">
      <c r="B49" s="50"/>
      <c r="C49" s="14"/>
      <c r="D49" s="15"/>
      <c r="E49" s="15"/>
      <c r="F49" s="15"/>
      <c r="G49" s="67"/>
      <c r="H49" s="25" t="str">
        <f t="shared" si="0"/>
        <v/>
      </c>
      <c r="I49" s="18"/>
    </row>
    <row r="50" spans="2:9" x14ac:dyDescent="0.2">
      <c r="B50" s="50" t="s">
        <v>53</v>
      </c>
      <c r="C50" s="14" t="s">
        <v>2321</v>
      </c>
      <c r="D50" s="22" t="s">
        <v>6</v>
      </c>
      <c r="E50" s="15"/>
      <c r="F50" s="15"/>
      <c r="G50" s="67"/>
      <c r="H50" s="25">
        <f t="shared" si="0"/>
        <v>0</v>
      </c>
      <c r="I50" s="18"/>
    </row>
    <row r="51" spans="2:9" x14ac:dyDescent="0.2">
      <c r="B51" s="50"/>
      <c r="C51" s="14"/>
      <c r="D51" s="15"/>
      <c r="E51" s="15"/>
      <c r="F51" s="15"/>
      <c r="G51" s="67"/>
      <c r="H51" s="25" t="str">
        <f t="shared" si="0"/>
        <v/>
      </c>
      <c r="I51" s="18"/>
    </row>
    <row r="52" spans="2:9" x14ac:dyDescent="0.2">
      <c r="B52" s="50" t="s">
        <v>55</v>
      </c>
      <c r="C52" s="28" t="s">
        <v>2321</v>
      </c>
      <c r="D52" s="22" t="s">
        <v>6</v>
      </c>
      <c r="E52" s="15"/>
      <c r="F52" s="15"/>
      <c r="G52" s="16"/>
      <c r="H52" s="25">
        <f t="shared" si="0"/>
        <v>0</v>
      </c>
      <c r="I52" s="18"/>
    </row>
    <row r="53" spans="2:9" x14ac:dyDescent="0.2">
      <c r="B53" s="50"/>
      <c r="C53" s="14"/>
      <c r="D53" s="15"/>
      <c r="E53" s="15"/>
      <c r="F53" s="15"/>
      <c r="G53" s="16"/>
      <c r="H53" s="17" t="str">
        <f t="shared" ref="H53:H108" si="1">IF(D53="","",F53*G53)</f>
        <v/>
      </c>
    </row>
    <row r="54" spans="2:9" ht="25.5" x14ac:dyDescent="0.2">
      <c r="B54" s="50" t="s">
        <v>2320</v>
      </c>
      <c r="C54" s="28" t="s">
        <v>2319</v>
      </c>
      <c r="D54" s="15"/>
      <c r="E54" s="15"/>
      <c r="F54" s="15"/>
      <c r="G54" s="16"/>
      <c r="H54" s="17" t="str">
        <f t="shared" si="1"/>
        <v/>
      </c>
    </row>
    <row r="55" spans="2:9" x14ac:dyDescent="0.2">
      <c r="B55" s="50"/>
      <c r="C55" s="14"/>
      <c r="D55" s="15"/>
      <c r="E55" s="15"/>
      <c r="F55" s="15"/>
      <c r="G55" s="16"/>
      <c r="H55" s="17" t="str">
        <f t="shared" si="1"/>
        <v/>
      </c>
    </row>
    <row r="56" spans="2:9" x14ac:dyDescent="0.2">
      <c r="B56" s="50" t="s">
        <v>2318</v>
      </c>
      <c r="C56" s="14" t="s">
        <v>2317</v>
      </c>
      <c r="D56" s="22" t="s">
        <v>1374</v>
      </c>
      <c r="E56" s="15"/>
      <c r="F56" s="15"/>
      <c r="G56" s="16"/>
      <c r="H56" s="17">
        <f t="shared" si="1"/>
        <v>0</v>
      </c>
    </row>
    <row r="57" spans="2:9" x14ac:dyDescent="0.2">
      <c r="B57" s="50"/>
      <c r="C57" s="14"/>
      <c r="D57" s="15"/>
      <c r="E57" s="15"/>
      <c r="F57" s="15"/>
      <c r="G57" s="16"/>
      <c r="H57" s="17" t="str">
        <f t="shared" si="1"/>
        <v/>
      </c>
    </row>
    <row r="58" spans="2:9" x14ac:dyDescent="0.2">
      <c r="B58" s="50" t="s">
        <v>2316</v>
      </c>
      <c r="C58" s="14" t="s">
        <v>2315</v>
      </c>
      <c r="D58" s="22" t="s">
        <v>1374</v>
      </c>
      <c r="E58" s="22"/>
      <c r="F58" s="23"/>
      <c r="G58" s="24"/>
      <c r="H58" s="25">
        <f t="shared" si="1"/>
        <v>0</v>
      </c>
    </row>
    <row r="59" spans="2:9" x14ac:dyDescent="0.2">
      <c r="B59" s="50"/>
      <c r="C59" s="14"/>
      <c r="D59" s="15"/>
      <c r="E59" s="15"/>
      <c r="F59" s="26"/>
      <c r="G59" s="16"/>
      <c r="H59" s="25" t="str">
        <f t="shared" si="1"/>
        <v/>
      </c>
    </row>
    <row r="60" spans="2:9" x14ac:dyDescent="0.2">
      <c r="B60" s="50" t="s">
        <v>2314</v>
      </c>
      <c r="C60" s="14" t="s">
        <v>2313</v>
      </c>
      <c r="D60" s="22" t="s">
        <v>1374</v>
      </c>
      <c r="E60" s="15"/>
      <c r="F60" s="26"/>
      <c r="G60" s="62"/>
      <c r="H60" s="25">
        <f t="shared" si="1"/>
        <v>0</v>
      </c>
    </row>
    <row r="61" spans="2:9" x14ac:dyDescent="0.2">
      <c r="B61" s="50"/>
      <c r="C61" s="14"/>
      <c r="D61" s="15"/>
      <c r="E61" s="15"/>
      <c r="F61" s="26"/>
      <c r="G61" s="16"/>
      <c r="H61" s="25" t="str">
        <f t="shared" si="1"/>
        <v/>
      </c>
    </row>
    <row r="62" spans="2:9" x14ac:dyDescent="0.2">
      <c r="B62" s="50" t="s">
        <v>2312</v>
      </c>
      <c r="C62" s="28" t="s">
        <v>2311</v>
      </c>
      <c r="D62" s="22" t="s">
        <v>1374</v>
      </c>
      <c r="E62" s="64"/>
      <c r="F62" s="26"/>
      <c r="G62" s="65"/>
      <c r="H62" s="25">
        <f t="shared" si="1"/>
        <v>0</v>
      </c>
    </row>
    <row r="63" spans="2:9" x14ac:dyDescent="0.2">
      <c r="B63" s="50"/>
      <c r="C63" s="14"/>
      <c r="D63" s="15"/>
      <c r="E63" s="64"/>
      <c r="F63" s="26"/>
      <c r="G63" s="65"/>
      <c r="H63" s="25" t="str">
        <f t="shared" si="1"/>
        <v/>
      </c>
    </row>
    <row r="64" spans="2:9" x14ac:dyDescent="0.2">
      <c r="B64" s="50" t="s">
        <v>2310</v>
      </c>
      <c r="C64" s="14" t="s">
        <v>2309</v>
      </c>
      <c r="D64" s="22"/>
      <c r="E64" s="64"/>
      <c r="F64" s="26"/>
      <c r="G64" s="67"/>
      <c r="H64" s="25" t="str">
        <f t="shared" si="1"/>
        <v/>
      </c>
    </row>
    <row r="65" spans="2:9" x14ac:dyDescent="0.2">
      <c r="B65" s="50"/>
      <c r="C65" s="14"/>
      <c r="D65" s="15"/>
      <c r="E65" s="64"/>
      <c r="F65" s="26"/>
      <c r="G65" s="65"/>
      <c r="H65" s="25" t="str">
        <f t="shared" si="1"/>
        <v/>
      </c>
    </row>
    <row r="66" spans="2:9" x14ac:dyDescent="0.2">
      <c r="B66" s="50" t="s">
        <v>53</v>
      </c>
      <c r="C66" s="14" t="s">
        <v>2308</v>
      </c>
      <c r="D66" s="22" t="s">
        <v>1374</v>
      </c>
      <c r="E66" s="64"/>
      <c r="F66" s="26"/>
      <c r="G66" s="62"/>
      <c r="H66" s="25">
        <f t="shared" si="1"/>
        <v>0</v>
      </c>
    </row>
    <row r="67" spans="2:9" x14ac:dyDescent="0.2">
      <c r="B67" s="50"/>
      <c r="C67" s="14"/>
      <c r="D67" s="15"/>
      <c r="E67" s="64"/>
      <c r="F67" s="26"/>
      <c r="G67" s="65"/>
      <c r="H67" s="25" t="str">
        <f t="shared" si="1"/>
        <v/>
      </c>
    </row>
    <row r="68" spans="2:9" x14ac:dyDescent="0.2">
      <c r="B68" s="50" t="s">
        <v>55</v>
      </c>
      <c r="C68" s="14" t="s">
        <v>2307</v>
      </c>
      <c r="D68" s="22" t="s">
        <v>1374</v>
      </c>
      <c r="E68" s="15"/>
      <c r="F68" s="26"/>
      <c r="G68" s="16"/>
      <c r="H68" s="25">
        <f t="shared" si="1"/>
        <v>0</v>
      </c>
    </row>
    <row r="69" spans="2:9" x14ac:dyDescent="0.2">
      <c r="B69" s="50"/>
      <c r="C69" s="14"/>
      <c r="D69" s="15"/>
      <c r="E69" s="15"/>
      <c r="F69" s="26"/>
      <c r="G69" s="16"/>
      <c r="H69" s="25" t="str">
        <f t="shared" si="1"/>
        <v/>
      </c>
    </row>
    <row r="70" spans="2:9" ht="25.5" x14ac:dyDescent="0.2">
      <c r="B70" s="50" t="s">
        <v>2306</v>
      </c>
      <c r="C70" s="14" t="s">
        <v>2305</v>
      </c>
      <c r="D70" s="22" t="s">
        <v>1374</v>
      </c>
      <c r="E70" s="15"/>
      <c r="F70" s="26"/>
      <c r="G70" s="67"/>
      <c r="H70" s="25">
        <f t="shared" si="1"/>
        <v>0</v>
      </c>
    </row>
    <row r="71" spans="2:9" x14ac:dyDescent="0.2">
      <c r="B71" s="50"/>
      <c r="C71" s="14"/>
      <c r="D71" s="22"/>
      <c r="E71" s="15"/>
      <c r="F71" s="26"/>
      <c r="G71" s="67"/>
      <c r="H71" s="25"/>
    </row>
    <row r="72" spans="2:9" x14ac:dyDescent="0.2">
      <c r="B72" s="50"/>
      <c r="C72" s="14"/>
      <c r="D72" s="15"/>
      <c r="E72" s="15"/>
      <c r="F72" s="26"/>
      <c r="G72" s="67"/>
      <c r="H72" s="25" t="str">
        <f t="shared" si="1"/>
        <v/>
      </c>
    </row>
    <row r="73" spans="2:9" s="30" customFormat="1" ht="20.100000000000001" customHeight="1" x14ac:dyDescent="0.2">
      <c r="B73" s="106" t="str">
        <f>$B$10</f>
        <v>C2.2</v>
      </c>
      <c r="C73" s="31" t="s">
        <v>14</v>
      </c>
      <c r="D73" s="32"/>
      <c r="E73" s="32"/>
      <c r="F73" s="33"/>
      <c r="G73" s="32"/>
      <c r="H73" s="34">
        <f>SUM(H9:H72)</f>
        <v>0</v>
      </c>
      <c r="I73" s="35"/>
    </row>
    <row r="74" spans="2:9" x14ac:dyDescent="0.2">
      <c r="B74" s="449" t="str">
        <f>Client1</f>
        <v>Province of KwaZulu-Natal</v>
      </c>
      <c r="C74" s="449"/>
      <c r="D74" s="449"/>
      <c r="E74" s="449"/>
      <c r="F74" s="450" t="str">
        <f>"Contract No. "&amp;ContractNo</f>
        <v>Contract No. ZNB01127/00000/00/HOD/INF/21/T</v>
      </c>
      <c r="G74" s="450"/>
      <c r="H74" s="450"/>
    </row>
    <row r="75" spans="2:9" x14ac:dyDescent="0.2">
      <c r="B75" s="449" t="str">
        <f>Client2</f>
        <v>Department of Transport</v>
      </c>
      <c r="C75" s="449"/>
      <c r="D75" s="449"/>
      <c r="E75" s="449"/>
      <c r="F75" s="450"/>
      <c r="G75" s="450"/>
      <c r="H75" s="450"/>
    </row>
    <row r="76" spans="2:9" x14ac:dyDescent="0.2">
      <c r="B76" s="452"/>
      <c r="C76" s="452"/>
      <c r="D76" s="452"/>
      <c r="E76" s="452"/>
      <c r="F76" s="451"/>
      <c r="G76" s="451"/>
      <c r="H76" s="451"/>
    </row>
    <row r="77" spans="2:9" x14ac:dyDescent="0.2">
      <c r="B77" s="443" t="s">
        <v>8</v>
      </c>
      <c r="C77" s="444"/>
      <c r="D77" s="444"/>
      <c r="E77" s="444"/>
      <c r="F77" s="444"/>
      <c r="G77" s="444"/>
      <c r="H77" s="453" t="str">
        <f>$H$4</f>
        <v>CHAPTER C2.2</v>
      </c>
      <c r="I77" s="6"/>
    </row>
    <row r="78" spans="2:9" x14ac:dyDescent="0.2">
      <c r="B78" s="445" t="str">
        <f>ContractDescription</f>
        <v>REHABILITATION OF PROVINCIAL ROAD P47-3 (KM 38.00 TO KM 48.00) IN THE EMPANGENI REGION</v>
      </c>
      <c r="C78" s="446"/>
      <c r="D78" s="446"/>
      <c r="E78" s="446"/>
      <c r="F78" s="446"/>
      <c r="G78" s="446"/>
      <c r="H78" s="450"/>
      <c r="I78" s="8"/>
    </row>
    <row r="79" spans="2:9" x14ac:dyDescent="0.2">
      <c r="B79" s="445"/>
      <c r="C79" s="446"/>
      <c r="D79" s="446"/>
      <c r="E79" s="446"/>
      <c r="F79" s="446"/>
      <c r="G79" s="446"/>
      <c r="H79" s="450"/>
      <c r="I79" s="8"/>
    </row>
    <row r="80" spans="2:9" x14ac:dyDescent="0.2">
      <c r="B80" s="447"/>
      <c r="C80" s="448"/>
      <c r="D80" s="448"/>
      <c r="E80" s="448"/>
      <c r="F80" s="448"/>
      <c r="G80" s="448"/>
      <c r="H80" s="451"/>
      <c r="I80" s="8"/>
    </row>
    <row r="81" spans="2:9" s="9" customFormat="1" ht="24.95" customHeight="1" x14ac:dyDescent="0.2">
      <c r="B81" s="72" t="s">
        <v>0</v>
      </c>
      <c r="C81" s="11" t="s">
        <v>1</v>
      </c>
      <c r="D81" s="11" t="s">
        <v>2</v>
      </c>
      <c r="E81" s="11" t="s">
        <v>10</v>
      </c>
      <c r="F81" s="11" t="s">
        <v>3</v>
      </c>
      <c r="G81" s="11" t="s">
        <v>4</v>
      </c>
      <c r="H81" s="11" t="s">
        <v>5</v>
      </c>
      <c r="I81" s="12"/>
    </row>
    <row r="82" spans="2:9" s="30" customFormat="1" ht="20.100000000000001" customHeight="1" x14ac:dyDescent="0.2">
      <c r="B82" s="76"/>
      <c r="C82" s="31" t="s">
        <v>29</v>
      </c>
      <c r="D82" s="32"/>
      <c r="E82" s="32"/>
      <c r="F82" s="33"/>
      <c r="G82" s="32"/>
      <c r="H82" s="34">
        <f>H73</f>
        <v>0</v>
      </c>
      <c r="I82" s="35"/>
    </row>
    <row r="83" spans="2:9" x14ac:dyDescent="0.2">
      <c r="B83" s="61"/>
      <c r="C83" s="14"/>
      <c r="D83" s="15"/>
      <c r="E83" s="15"/>
      <c r="F83" s="26"/>
      <c r="G83" s="67"/>
      <c r="H83" s="25"/>
    </row>
    <row r="84" spans="2:9" ht="25.5" x14ac:dyDescent="0.2">
      <c r="B84" s="50" t="s">
        <v>2304</v>
      </c>
      <c r="C84" s="14" t="s">
        <v>2303</v>
      </c>
      <c r="D84" s="22" t="s">
        <v>27</v>
      </c>
      <c r="E84" s="15"/>
      <c r="F84" s="26"/>
      <c r="G84" s="62"/>
      <c r="H84" s="25">
        <f t="shared" si="1"/>
        <v>0</v>
      </c>
    </row>
    <row r="85" spans="2:9" x14ac:dyDescent="0.2">
      <c r="B85" s="50"/>
      <c r="C85" s="14"/>
      <c r="D85" s="15"/>
      <c r="E85" s="15"/>
      <c r="F85" s="26"/>
      <c r="G85" s="29"/>
      <c r="H85" s="25" t="str">
        <f t="shared" si="1"/>
        <v/>
      </c>
    </row>
    <row r="86" spans="2:9" x14ac:dyDescent="0.2">
      <c r="B86" s="50" t="s">
        <v>2302</v>
      </c>
      <c r="C86" s="14" t="s">
        <v>2301</v>
      </c>
      <c r="D86" s="22"/>
      <c r="E86" s="15"/>
      <c r="F86" s="26"/>
      <c r="G86" s="29"/>
      <c r="H86" s="25" t="str">
        <f t="shared" si="1"/>
        <v/>
      </c>
    </row>
    <row r="87" spans="2:9" x14ac:dyDescent="0.2">
      <c r="B87" s="50"/>
      <c r="C87" s="14"/>
      <c r="D87" s="15"/>
      <c r="E87" s="15"/>
      <c r="F87" s="26"/>
      <c r="G87" s="29"/>
      <c r="H87" s="25" t="str">
        <f t="shared" si="1"/>
        <v/>
      </c>
    </row>
    <row r="88" spans="2:9" x14ac:dyDescent="0.2">
      <c r="B88" s="50" t="s">
        <v>2300</v>
      </c>
      <c r="C88" s="14" t="s">
        <v>2299</v>
      </c>
      <c r="D88" s="22" t="s">
        <v>1374</v>
      </c>
      <c r="E88" s="15"/>
      <c r="F88" s="26"/>
      <c r="G88" s="67"/>
      <c r="H88" s="25">
        <f t="shared" si="1"/>
        <v>0</v>
      </c>
    </row>
    <row r="89" spans="2:9" x14ac:dyDescent="0.2">
      <c r="B89" s="50"/>
      <c r="C89" s="14"/>
      <c r="D89" s="15"/>
      <c r="E89" s="15"/>
      <c r="F89" s="26"/>
      <c r="G89" s="29"/>
      <c r="H89" s="25" t="str">
        <f t="shared" si="1"/>
        <v/>
      </c>
    </row>
    <row r="90" spans="2:9" ht="25.5" x14ac:dyDescent="0.2">
      <c r="B90" s="50" t="s">
        <v>2298</v>
      </c>
      <c r="C90" s="14" t="s">
        <v>2297</v>
      </c>
      <c r="D90" s="22" t="s">
        <v>1374</v>
      </c>
      <c r="E90" s="15"/>
      <c r="F90" s="26"/>
      <c r="G90" s="62"/>
      <c r="H90" s="25">
        <f t="shared" si="1"/>
        <v>0</v>
      </c>
    </row>
    <row r="91" spans="2:9" x14ac:dyDescent="0.2">
      <c r="B91" s="50"/>
      <c r="C91" s="14"/>
      <c r="D91" s="15"/>
      <c r="E91" s="15"/>
      <c r="F91" s="15"/>
      <c r="G91" s="16"/>
      <c r="H91" s="25" t="str">
        <f t="shared" si="1"/>
        <v/>
      </c>
    </row>
    <row r="92" spans="2:9" ht="25.5" x14ac:dyDescent="0.2">
      <c r="B92" s="50" t="s">
        <v>2296</v>
      </c>
      <c r="C92" s="28" t="s">
        <v>2295</v>
      </c>
      <c r="D92" s="64"/>
      <c r="E92" s="15"/>
      <c r="F92" s="15"/>
      <c r="G92" s="67"/>
      <c r="H92" s="25" t="str">
        <f t="shared" si="1"/>
        <v/>
      </c>
    </row>
    <row r="93" spans="2:9" x14ac:dyDescent="0.2">
      <c r="B93" s="50"/>
      <c r="C93" s="27"/>
      <c r="D93" s="64"/>
      <c r="E93" s="15"/>
      <c r="F93" s="15"/>
      <c r="G93" s="67"/>
      <c r="H93" s="25" t="str">
        <f t="shared" si="1"/>
        <v/>
      </c>
    </row>
    <row r="94" spans="2:9" x14ac:dyDescent="0.2">
      <c r="B94" s="50" t="s">
        <v>2294</v>
      </c>
      <c r="C94" s="14" t="s">
        <v>2293</v>
      </c>
      <c r="D94" s="22" t="s">
        <v>38</v>
      </c>
      <c r="E94" s="15"/>
      <c r="F94" s="15"/>
      <c r="G94" s="67"/>
      <c r="H94" s="25">
        <f t="shared" si="1"/>
        <v>0</v>
      </c>
    </row>
    <row r="95" spans="2:9" x14ac:dyDescent="0.2">
      <c r="B95" s="50"/>
      <c r="C95" s="14"/>
      <c r="D95" s="15"/>
      <c r="E95" s="15"/>
      <c r="F95" s="15"/>
      <c r="G95" s="67"/>
      <c r="H95" s="25" t="str">
        <f t="shared" si="1"/>
        <v/>
      </c>
    </row>
    <row r="96" spans="2:9" x14ac:dyDescent="0.2">
      <c r="B96" s="50" t="s">
        <v>2292</v>
      </c>
      <c r="C96" s="14" t="s">
        <v>2291</v>
      </c>
      <c r="D96" s="22" t="s">
        <v>38</v>
      </c>
      <c r="E96" s="15"/>
      <c r="F96" s="15"/>
      <c r="G96" s="68"/>
      <c r="H96" s="25">
        <f t="shared" si="1"/>
        <v>0</v>
      </c>
    </row>
    <row r="97" spans="2:8" x14ac:dyDescent="0.2">
      <c r="B97" s="50"/>
      <c r="C97" s="14"/>
      <c r="D97" s="15"/>
      <c r="E97" s="15"/>
      <c r="F97" s="15"/>
      <c r="G97" s="67"/>
      <c r="H97" s="25" t="str">
        <f t="shared" si="1"/>
        <v/>
      </c>
    </row>
    <row r="98" spans="2:8" x14ac:dyDescent="0.2">
      <c r="B98" s="50" t="s">
        <v>2290</v>
      </c>
      <c r="C98" s="28" t="s">
        <v>2289</v>
      </c>
      <c r="D98" s="64" t="s">
        <v>38</v>
      </c>
      <c r="E98" s="15"/>
      <c r="F98" s="15"/>
      <c r="G98" s="67"/>
      <c r="H98" s="25">
        <f t="shared" si="1"/>
        <v>0</v>
      </c>
    </row>
    <row r="99" spans="2:8" x14ac:dyDescent="0.2">
      <c r="B99" s="50"/>
      <c r="C99" s="27"/>
      <c r="D99" s="64"/>
      <c r="E99" s="15"/>
      <c r="F99" s="15"/>
      <c r="G99" s="67"/>
      <c r="H99" s="25" t="str">
        <f t="shared" si="1"/>
        <v/>
      </c>
    </row>
    <row r="100" spans="2:8" x14ac:dyDescent="0.2">
      <c r="B100" s="50" t="s">
        <v>2288</v>
      </c>
      <c r="C100" s="14" t="s">
        <v>2287</v>
      </c>
      <c r="D100" s="22" t="s">
        <v>38</v>
      </c>
      <c r="E100" s="64"/>
      <c r="F100" s="64"/>
      <c r="G100" s="67"/>
      <c r="H100" s="25">
        <f t="shared" si="1"/>
        <v>0</v>
      </c>
    </row>
    <row r="101" spans="2:8" x14ac:dyDescent="0.2">
      <c r="B101" s="50"/>
      <c r="C101" s="14"/>
      <c r="D101" s="15"/>
      <c r="E101" s="15"/>
      <c r="F101" s="15"/>
      <c r="G101" s="67"/>
      <c r="H101" s="25" t="str">
        <f t="shared" si="1"/>
        <v/>
      </c>
    </row>
    <row r="102" spans="2:8" x14ac:dyDescent="0.2">
      <c r="B102" s="50" t="s">
        <v>2286</v>
      </c>
      <c r="C102" s="14" t="s">
        <v>2285</v>
      </c>
      <c r="D102" s="22"/>
      <c r="E102" s="64"/>
      <c r="F102" s="64"/>
      <c r="G102" s="67"/>
      <c r="H102" s="25" t="str">
        <f t="shared" si="1"/>
        <v/>
      </c>
    </row>
    <row r="103" spans="2:8" x14ac:dyDescent="0.2">
      <c r="B103" s="50"/>
      <c r="C103" s="27"/>
      <c r="D103" s="64"/>
      <c r="E103" s="64"/>
      <c r="F103" s="64"/>
      <c r="G103" s="67"/>
      <c r="H103" s="25" t="str">
        <f t="shared" si="1"/>
        <v/>
      </c>
    </row>
    <row r="104" spans="2:8" x14ac:dyDescent="0.2">
      <c r="B104" s="50" t="s">
        <v>53</v>
      </c>
      <c r="C104" s="28" t="s">
        <v>2284</v>
      </c>
      <c r="D104" s="64" t="s">
        <v>38</v>
      </c>
      <c r="E104" s="15"/>
      <c r="F104" s="15"/>
      <c r="G104" s="67"/>
      <c r="H104" s="25">
        <f t="shared" si="1"/>
        <v>0</v>
      </c>
    </row>
    <row r="105" spans="2:8" x14ac:dyDescent="0.2">
      <c r="B105" s="50"/>
      <c r="C105" s="27"/>
      <c r="D105" s="64"/>
      <c r="E105" s="15"/>
      <c r="F105" s="15"/>
      <c r="G105" s="67"/>
      <c r="H105" s="25" t="str">
        <f t="shared" si="1"/>
        <v/>
      </c>
    </row>
    <row r="106" spans="2:8" x14ac:dyDescent="0.2">
      <c r="B106" s="50" t="s">
        <v>55</v>
      </c>
      <c r="C106" s="14" t="s">
        <v>2284</v>
      </c>
      <c r="D106" s="22" t="s">
        <v>38</v>
      </c>
      <c r="E106" s="15"/>
      <c r="F106" s="15"/>
      <c r="G106" s="67"/>
      <c r="H106" s="25">
        <f t="shared" si="1"/>
        <v>0</v>
      </c>
    </row>
    <row r="107" spans="2:8" x14ac:dyDescent="0.2">
      <c r="B107" s="50"/>
      <c r="C107" s="14"/>
      <c r="D107" s="15"/>
      <c r="E107" s="15"/>
      <c r="F107" s="15"/>
      <c r="G107" s="67"/>
      <c r="H107" s="25" t="str">
        <f t="shared" si="1"/>
        <v/>
      </c>
    </row>
    <row r="108" spans="2:8" ht="25.5" x14ac:dyDescent="0.2">
      <c r="B108" s="50" t="s">
        <v>2283</v>
      </c>
      <c r="C108" s="14" t="s">
        <v>2282</v>
      </c>
      <c r="D108" s="22"/>
      <c r="E108" s="15"/>
      <c r="F108" s="15"/>
      <c r="G108" s="16"/>
      <c r="H108" s="25" t="str">
        <f t="shared" si="1"/>
        <v/>
      </c>
    </row>
    <row r="109" spans="2:8" x14ac:dyDescent="0.2">
      <c r="B109" s="50"/>
      <c r="C109" s="14"/>
      <c r="D109" s="15"/>
      <c r="E109" s="15"/>
      <c r="F109" s="15"/>
      <c r="G109" s="16"/>
      <c r="H109" s="17" t="str">
        <f t="shared" ref="H109:H166" si="2">IF(D109="","",F109*G109)</f>
        <v/>
      </c>
    </row>
    <row r="110" spans="2:8" x14ac:dyDescent="0.2">
      <c r="B110" s="50" t="s">
        <v>2281</v>
      </c>
      <c r="C110" s="28" t="s">
        <v>2280</v>
      </c>
      <c r="D110" s="15"/>
      <c r="E110" s="15"/>
      <c r="F110" s="15"/>
      <c r="G110" s="16"/>
      <c r="H110" s="17" t="str">
        <f t="shared" si="2"/>
        <v/>
      </c>
    </row>
    <row r="111" spans="2:8" x14ac:dyDescent="0.2">
      <c r="B111" s="50"/>
      <c r="C111" s="14"/>
      <c r="D111" s="15"/>
      <c r="E111" s="15"/>
      <c r="F111" s="15"/>
      <c r="G111" s="16"/>
      <c r="H111" s="17" t="str">
        <f t="shared" si="2"/>
        <v/>
      </c>
    </row>
    <row r="112" spans="2:8" ht="25.5" x14ac:dyDescent="0.2">
      <c r="B112" s="50" t="s">
        <v>53</v>
      </c>
      <c r="C112" s="14" t="s">
        <v>2279</v>
      </c>
      <c r="D112" s="22" t="s">
        <v>38</v>
      </c>
      <c r="E112" s="15"/>
      <c r="F112" s="15"/>
      <c r="G112" s="16"/>
      <c r="H112" s="17">
        <f t="shared" si="2"/>
        <v>0</v>
      </c>
    </row>
    <row r="113" spans="2:8" x14ac:dyDescent="0.2">
      <c r="B113" s="50"/>
      <c r="C113" s="14"/>
      <c r="D113" s="15"/>
      <c r="E113" s="15"/>
      <c r="F113" s="15"/>
      <c r="G113" s="16"/>
      <c r="H113" s="17" t="str">
        <f t="shared" si="2"/>
        <v/>
      </c>
    </row>
    <row r="114" spans="2:8" ht="25.5" x14ac:dyDescent="0.2">
      <c r="B114" s="50" t="s">
        <v>55</v>
      </c>
      <c r="C114" s="14" t="s">
        <v>2278</v>
      </c>
      <c r="D114" s="22" t="s">
        <v>38</v>
      </c>
      <c r="E114" s="22"/>
      <c r="F114" s="23"/>
      <c r="G114" s="24"/>
      <c r="H114" s="25">
        <f t="shared" si="2"/>
        <v>0</v>
      </c>
    </row>
    <row r="115" spans="2:8" x14ac:dyDescent="0.2">
      <c r="B115" s="50"/>
      <c r="C115" s="14"/>
      <c r="D115" s="15"/>
      <c r="E115" s="15"/>
      <c r="F115" s="26"/>
      <c r="G115" s="16"/>
      <c r="H115" s="25" t="str">
        <f t="shared" si="2"/>
        <v/>
      </c>
    </row>
    <row r="116" spans="2:8" x14ac:dyDescent="0.2">
      <c r="B116" s="50" t="s">
        <v>2277</v>
      </c>
      <c r="C116" s="14" t="s">
        <v>2276</v>
      </c>
      <c r="D116" s="22"/>
      <c r="E116" s="15"/>
      <c r="F116" s="26"/>
      <c r="G116" s="62"/>
      <c r="H116" s="25" t="str">
        <f t="shared" si="2"/>
        <v/>
      </c>
    </row>
    <row r="117" spans="2:8" x14ac:dyDescent="0.2">
      <c r="B117" s="50"/>
      <c r="C117" s="14"/>
      <c r="D117" s="15"/>
      <c r="E117" s="15"/>
      <c r="F117" s="26"/>
      <c r="G117" s="16"/>
      <c r="H117" s="25" t="str">
        <f t="shared" si="2"/>
        <v/>
      </c>
    </row>
    <row r="118" spans="2:8" x14ac:dyDescent="0.2">
      <c r="B118" s="50" t="s">
        <v>53</v>
      </c>
      <c r="C118" s="28" t="s">
        <v>2273</v>
      </c>
      <c r="D118" s="22" t="s">
        <v>38</v>
      </c>
      <c r="E118" s="64"/>
      <c r="F118" s="26"/>
      <c r="G118" s="65"/>
      <c r="H118" s="25">
        <f t="shared" si="2"/>
        <v>0</v>
      </c>
    </row>
    <row r="119" spans="2:8" x14ac:dyDescent="0.2">
      <c r="B119" s="50"/>
      <c r="C119" s="14"/>
      <c r="D119" s="15"/>
      <c r="E119" s="64"/>
      <c r="F119" s="26"/>
      <c r="G119" s="65"/>
      <c r="H119" s="25" t="str">
        <f t="shared" si="2"/>
        <v/>
      </c>
    </row>
    <row r="120" spans="2:8" x14ac:dyDescent="0.2">
      <c r="B120" s="50" t="s">
        <v>55</v>
      </c>
      <c r="C120" s="28" t="s">
        <v>2273</v>
      </c>
      <c r="D120" s="22" t="s">
        <v>38</v>
      </c>
      <c r="E120" s="64"/>
      <c r="F120" s="26"/>
      <c r="G120" s="67"/>
      <c r="H120" s="25">
        <f t="shared" si="2"/>
        <v>0</v>
      </c>
    </row>
    <row r="121" spans="2:8" x14ac:dyDescent="0.2">
      <c r="B121" s="50"/>
      <c r="C121" s="14"/>
      <c r="D121" s="15"/>
      <c r="E121" s="64"/>
      <c r="F121" s="26"/>
      <c r="G121" s="65"/>
      <c r="H121" s="25" t="str">
        <f t="shared" si="2"/>
        <v/>
      </c>
    </row>
    <row r="122" spans="2:8" ht="25.5" x14ac:dyDescent="0.2">
      <c r="B122" s="50" t="s">
        <v>2275</v>
      </c>
      <c r="C122" s="14" t="s">
        <v>2274</v>
      </c>
      <c r="D122" s="22"/>
      <c r="E122" s="64"/>
      <c r="F122" s="26"/>
      <c r="G122" s="62"/>
      <c r="H122" s="25" t="str">
        <f t="shared" si="2"/>
        <v/>
      </c>
    </row>
    <row r="123" spans="2:8" x14ac:dyDescent="0.2">
      <c r="B123" s="50"/>
      <c r="C123" s="14"/>
      <c r="D123" s="15"/>
      <c r="E123" s="64"/>
      <c r="F123" s="26"/>
      <c r="G123" s="65"/>
      <c r="H123" s="25" t="str">
        <f t="shared" si="2"/>
        <v/>
      </c>
    </row>
    <row r="124" spans="2:8" x14ac:dyDescent="0.2">
      <c r="B124" s="50" t="s">
        <v>53</v>
      </c>
      <c r="C124" s="28" t="s">
        <v>2273</v>
      </c>
      <c r="D124" s="22" t="s">
        <v>38</v>
      </c>
      <c r="E124" s="15"/>
      <c r="F124" s="26"/>
      <c r="G124" s="16"/>
      <c r="H124" s="25">
        <f t="shared" si="2"/>
        <v>0</v>
      </c>
    </row>
    <row r="125" spans="2:8" x14ac:dyDescent="0.2">
      <c r="B125" s="50"/>
      <c r="C125" s="14"/>
      <c r="D125" s="15"/>
      <c r="E125" s="15"/>
      <c r="F125" s="26"/>
      <c r="G125" s="16"/>
      <c r="H125" s="25" t="str">
        <f t="shared" si="2"/>
        <v/>
      </c>
    </row>
    <row r="126" spans="2:8" x14ac:dyDescent="0.2">
      <c r="B126" s="50" t="s">
        <v>55</v>
      </c>
      <c r="C126" s="28" t="s">
        <v>2273</v>
      </c>
      <c r="D126" s="22" t="s">
        <v>38</v>
      </c>
      <c r="E126" s="15"/>
      <c r="F126" s="26"/>
      <c r="G126" s="67"/>
      <c r="H126" s="25">
        <f t="shared" si="2"/>
        <v>0</v>
      </c>
    </row>
    <row r="127" spans="2:8" x14ac:dyDescent="0.2">
      <c r="B127" s="50"/>
      <c r="C127" s="14"/>
      <c r="D127" s="15"/>
      <c r="E127" s="15"/>
      <c r="F127" s="26"/>
      <c r="G127" s="67"/>
      <c r="H127" s="25" t="str">
        <f t="shared" si="2"/>
        <v/>
      </c>
    </row>
    <row r="128" spans="2:8" x14ac:dyDescent="0.2">
      <c r="B128" s="50" t="s">
        <v>2272</v>
      </c>
      <c r="C128" s="14" t="s">
        <v>2271</v>
      </c>
      <c r="D128" s="22"/>
      <c r="E128" s="15"/>
      <c r="F128" s="26"/>
      <c r="G128" s="62"/>
      <c r="H128" s="25" t="str">
        <f t="shared" si="2"/>
        <v/>
      </c>
    </row>
    <row r="129" spans="2:9" x14ac:dyDescent="0.2">
      <c r="B129" s="50"/>
      <c r="C129" s="14"/>
      <c r="D129" s="15"/>
      <c r="E129" s="15"/>
      <c r="F129" s="26"/>
      <c r="G129" s="29"/>
      <c r="H129" s="25" t="str">
        <f t="shared" si="2"/>
        <v/>
      </c>
    </row>
    <row r="130" spans="2:9" x14ac:dyDescent="0.2">
      <c r="B130" s="50" t="s">
        <v>53</v>
      </c>
      <c r="C130" s="14" t="s">
        <v>2270</v>
      </c>
      <c r="D130" s="22" t="s">
        <v>38</v>
      </c>
      <c r="E130" s="15"/>
      <c r="F130" s="26"/>
      <c r="G130" s="29"/>
      <c r="H130" s="25">
        <f t="shared" si="2"/>
        <v>0</v>
      </c>
    </row>
    <row r="131" spans="2:9" x14ac:dyDescent="0.2">
      <c r="B131" s="50"/>
      <c r="C131" s="14"/>
      <c r="D131" s="15"/>
      <c r="E131" s="15"/>
      <c r="F131" s="26"/>
      <c r="G131" s="29"/>
      <c r="H131" s="25" t="str">
        <f t="shared" si="2"/>
        <v/>
      </c>
    </row>
    <row r="132" spans="2:9" x14ac:dyDescent="0.2">
      <c r="B132" s="50" t="s">
        <v>55</v>
      </c>
      <c r="C132" s="14" t="s">
        <v>2270</v>
      </c>
      <c r="D132" s="22" t="s">
        <v>38</v>
      </c>
      <c r="E132" s="15"/>
      <c r="F132" s="26"/>
      <c r="G132" s="67"/>
      <c r="H132" s="25">
        <f t="shared" si="2"/>
        <v>0</v>
      </c>
    </row>
    <row r="133" spans="2:9" x14ac:dyDescent="0.2">
      <c r="B133" s="50"/>
      <c r="C133" s="14"/>
      <c r="D133" s="22"/>
      <c r="E133" s="15"/>
      <c r="F133" s="26"/>
      <c r="G133" s="67"/>
      <c r="H133" s="25"/>
    </row>
    <row r="134" spans="2:9" x14ac:dyDescent="0.2">
      <c r="B134" s="50"/>
      <c r="C134" s="14"/>
      <c r="D134" s="22"/>
      <c r="E134" s="15"/>
      <c r="F134" s="26"/>
      <c r="G134" s="67"/>
      <c r="H134" s="25"/>
    </row>
    <row r="135" spans="2:9" x14ac:dyDescent="0.2">
      <c r="B135" s="50"/>
      <c r="C135" s="14"/>
      <c r="D135" s="22"/>
      <c r="E135" s="15"/>
      <c r="F135" s="26"/>
      <c r="G135" s="67"/>
      <c r="H135" s="25"/>
    </row>
    <row r="136" spans="2:9" x14ac:dyDescent="0.2">
      <c r="B136" s="50"/>
      <c r="C136" s="14"/>
      <c r="D136" s="22"/>
      <c r="E136" s="15"/>
      <c r="F136" s="26"/>
      <c r="G136" s="67"/>
      <c r="H136" s="25"/>
    </row>
    <row r="137" spans="2:9" x14ac:dyDescent="0.2">
      <c r="B137" s="61"/>
      <c r="C137" s="14"/>
      <c r="D137" s="15"/>
      <c r="E137" s="15"/>
      <c r="F137" s="26"/>
      <c r="G137" s="29"/>
      <c r="H137" s="25" t="str">
        <f t="shared" si="2"/>
        <v/>
      </c>
    </row>
    <row r="138" spans="2:9" s="30" customFormat="1" ht="20.100000000000001" customHeight="1" x14ac:dyDescent="0.2">
      <c r="B138" s="106" t="str">
        <f>$B$10</f>
        <v>C2.2</v>
      </c>
      <c r="C138" s="31" t="s">
        <v>14</v>
      </c>
      <c r="D138" s="32"/>
      <c r="E138" s="32"/>
      <c r="F138" s="33"/>
      <c r="G138" s="32"/>
      <c r="H138" s="34">
        <f>SUM(H82:H137)</f>
        <v>0</v>
      </c>
      <c r="I138" s="35"/>
    </row>
    <row r="139" spans="2:9" x14ac:dyDescent="0.2">
      <c r="B139" s="449" t="str">
        <f>Client1</f>
        <v>Province of KwaZulu-Natal</v>
      </c>
      <c r="C139" s="449"/>
      <c r="D139" s="449"/>
      <c r="E139" s="449"/>
      <c r="F139" s="450" t="str">
        <f>"Contract No. "&amp;ContractNo</f>
        <v>Contract No. ZNB01127/00000/00/HOD/INF/21/T</v>
      </c>
      <c r="G139" s="450"/>
      <c r="H139" s="450"/>
    </row>
    <row r="140" spans="2:9" x14ac:dyDescent="0.2">
      <c r="B140" s="449" t="str">
        <f>Client2</f>
        <v>Department of Transport</v>
      </c>
      <c r="C140" s="449"/>
      <c r="D140" s="449"/>
      <c r="E140" s="449"/>
      <c r="F140" s="450"/>
      <c r="G140" s="450"/>
      <c r="H140" s="450"/>
    </row>
    <row r="141" spans="2:9" x14ac:dyDescent="0.2">
      <c r="B141" s="452"/>
      <c r="C141" s="452"/>
      <c r="D141" s="452"/>
      <c r="E141" s="452"/>
      <c r="F141" s="451"/>
      <c r="G141" s="451"/>
      <c r="H141" s="451"/>
    </row>
    <row r="142" spans="2:9" x14ac:dyDescent="0.2">
      <c r="B142" s="443" t="s">
        <v>8</v>
      </c>
      <c r="C142" s="444"/>
      <c r="D142" s="444"/>
      <c r="E142" s="444"/>
      <c r="F142" s="444"/>
      <c r="G142" s="444"/>
      <c r="H142" s="453" t="str">
        <f>$H$4</f>
        <v>CHAPTER C2.2</v>
      </c>
      <c r="I142" s="6"/>
    </row>
    <row r="143" spans="2:9" x14ac:dyDescent="0.2">
      <c r="B143" s="445" t="str">
        <f>ContractDescription</f>
        <v>REHABILITATION OF PROVINCIAL ROAD P47-3 (KM 38.00 TO KM 48.00) IN THE EMPANGENI REGION</v>
      </c>
      <c r="C143" s="446"/>
      <c r="D143" s="446"/>
      <c r="E143" s="446"/>
      <c r="F143" s="446"/>
      <c r="G143" s="446"/>
      <c r="H143" s="450"/>
      <c r="I143" s="8"/>
    </row>
    <row r="144" spans="2:9" x14ac:dyDescent="0.2">
      <c r="B144" s="445"/>
      <c r="C144" s="446"/>
      <c r="D144" s="446"/>
      <c r="E144" s="446"/>
      <c r="F144" s="446"/>
      <c r="G144" s="446"/>
      <c r="H144" s="450"/>
      <c r="I144" s="8"/>
    </row>
    <row r="145" spans="2:9" x14ac:dyDescent="0.2">
      <c r="B145" s="447"/>
      <c r="C145" s="448"/>
      <c r="D145" s="448"/>
      <c r="E145" s="448"/>
      <c r="F145" s="448"/>
      <c r="G145" s="448"/>
      <c r="H145" s="451"/>
      <c r="I145" s="8"/>
    </row>
    <row r="146" spans="2:9" s="9" customFormat="1" ht="24.95" customHeight="1" x14ac:dyDescent="0.2">
      <c r="B146" s="72" t="s">
        <v>0</v>
      </c>
      <c r="C146" s="11" t="s">
        <v>1</v>
      </c>
      <c r="D146" s="11" t="s">
        <v>2</v>
      </c>
      <c r="E146" s="11" t="s">
        <v>10</v>
      </c>
      <c r="F146" s="11" t="s">
        <v>3</v>
      </c>
      <c r="G146" s="11" t="s">
        <v>4</v>
      </c>
      <c r="H146" s="11" t="s">
        <v>5</v>
      </c>
      <c r="I146" s="12"/>
    </row>
    <row r="147" spans="2:9" s="30" customFormat="1" ht="20.100000000000001" customHeight="1" x14ac:dyDescent="0.2">
      <c r="B147" s="76"/>
      <c r="C147" s="31" t="s">
        <v>29</v>
      </c>
      <c r="D147" s="32"/>
      <c r="E147" s="32"/>
      <c r="F147" s="33"/>
      <c r="G147" s="32"/>
      <c r="H147" s="34">
        <f>H138</f>
        <v>0</v>
      </c>
      <c r="I147" s="35"/>
    </row>
    <row r="148" spans="2:9" x14ac:dyDescent="0.2">
      <c r="B148" s="61"/>
      <c r="C148" s="14"/>
      <c r="D148" s="15"/>
      <c r="E148" s="15"/>
      <c r="F148" s="26"/>
      <c r="G148" s="29"/>
      <c r="H148" s="25"/>
    </row>
    <row r="149" spans="2:9" ht="25.5" x14ac:dyDescent="0.2">
      <c r="B149" s="50" t="s">
        <v>2269</v>
      </c>
      <c r="C149" s="14" t="s">
        <v>2268</v>
      </c>
      <c r="D149" s="22"/>
      <c r="E149" s="15"/>
      <c r="F149" s="26"/>
      <c r="G149" s="62"/>
      <c r="H149" s="25" t="str">
        <f t="shared" si="2"/>
        <v/>
      </c>
    </row>
    <row r="150" spans="2:9" x14ac:dyDescent="0.2">
      <c r="B150" s="61"/>
      <c r="C150" s="14"/>
      <c r="D150" s="15"/>
      <c r="E150" s="15"/>
      <c r="F150" s="15"/>
      <c r="G150" s="16"/>
      <c r="H150" s="25" t="str">
        <f t="shared" si="2"/>
        <v/>
      </c>
    </row>
    <row r="151" spans="2:9" ht="25.5" x14ac:dyDescent="0.2">
      <c r="B151" s="50" t="s">
        <v>2267</v>
      </c>
      <c r="C151" s="14" t="s">
        <v>2258</v>
      </c>
      <c r="D151" s="22" t="s">
        <v>38</v>
      </c>
      <c r="E151" s="15"/>
      <c r="F151" s="15"/>
      <c r="G151" s="67"/>
      <c r="H151" s="25">
        <f t="shared" si="2"/>
        <v>0</v>
      </c>
    </row>
    <row r="152" spans="2:9" x14ac:dyDescent="0.2">
      <c r="B152" s="61"/>
      <c r="C152" s="14"/>
      <c r="D152" s="15"/>
      <c r="E152" s="15"/>
      <c r="F152" s="15"/>
      <c r="G152" s="67"/>
      <c r="H152" s="25" t="str">
        <f t="shared" si="2"/>
        <v/>
      </c>
    </row>
    <row r="153" spans="2:9" ht="25.5" x14ac:dyDescent="0.2">
      <c r="B153" s="50" t="s">
        <v>2266</v>
      </c>
      <c r="C153" s="14" t="s">
        <v>2258</v>
      </c>
      <c r="D153" s="22" t="s">
        <v>38</v>
      </c>
      <c r="E153" s="15"/>
      <c r="F153" s="15"/>
      <c r="G153" s="67"/>
      <c r="H153" s="25">
        <f t="shared" si="2"/>
        <v>0</v>
      </c>
    </row>
    <row r="154" spans="2:9" x14ac:dyDescent="0.2">
      <c r="B154" s="50"/>
      <c r="C154" s="14"/>
      <c r="D154" s="15"/>
      <c r="E154" s="15"/>
      <c r="F154" s="15"/>
      <c r="G154" s="67"/>
      <c r="H154" s="25" t="str">
        <f t="shared" si="2"/>
        <v/>
      </c>
    </row>
    <row r="155" spans="2:9" ht="25.5" x14ac:dyDescent="0.2">
      <c r="B155" s="50" t="s">
        <v>2265</v>
      </c>
      <c r="C155" s="14" t="s">
        <v>2258</v>
      </c>
      <c r="D155" s="22" t="s">
        <v>38</v>
      </c>
      <c r="E155" s="15"/>
      <c r="F155" s="15"/>
      <c r="G155" s="68"/>
      <c r="H155" s="25">
        <f t="shared" si="2"/>
        <v>0</v>
      </c>
    </row>
    <row r="156" spans="2:9" x14ac:dyDescent="0.2">
      <c r="B156" s="50"/>
      <c r="C156" s="14"/>
      <c r="D156" s="15"/>
      <c r="E156" s="15"/>
      <c r="F156" s="15"/>
      <c r="G156" s="67"/>
      <c r="H156" s="25" t="str">
        <f t="shared" si="2"/>
        <v/>
      </c>
    </row>
    <row r="157" spans="2:9" x14ac:dyDescent="0.2">
      <c r="B157" s="50" t="s">
        <v>2264</v>
      </c>
      <c r="C157" s="14" t="s">
        <v>2233</v>
      </c>
      <c r="D157" s="22" t="s">
        <v>38</v>
      </c>
      <c r="E157" s="15"/>
      <c r="F157" s="15"/>
      <c r="G157" s="67"/>
      <c r="H157" s="25">
        <f t="shared" si="2"/>
        <v>0</v>
      </c>
    </row>
    <row r="158" spans="2:9" x14ac:dyDescent="0.2">
      <c r="B158" s="50"/>
      <c r="C158" s="14"/>
      <c r="D158" s="15"/>
      <c r="E158" s="15"/>
      <c r="F158" s="15"/>
      <c r="G158" s="67"/>
      <c r="H158" s="25" t="str">
        <f t="shared" si="2"/>
        <v/>
      </c>
    </row>
    <row r="159" spans="2:9" ht="25.5" x14ac:dyDescent="0.2">
      <c r="B159" s="50" t="s">
        <v>2263</v>
      </c>
      <c r="C159" s="14" t="s">
        <v>2262</v>
      </c>
      <c r="D159" s="22"/>
      <c r="E159" s="64"/>
      <c r="F159" s="64"/>
      <c r="G159" s="67"/>
      <c r="H159" s="25" t="str">
        <f t="shared" si="2"/>
        <v/>
      </c>
    </row>
    <row r="160" spans="2:9" x14ac:dyDescent="0.2">
      <c r="B160" s="50"/>
      <c r="C160" s="14"/>
      <c r="D160" s="15"/>
      <c r="E160" s="15"/>
      <c r="F160" s="15"/>
      <c r="G160" s="67"/>
      <c r="H160" s="25" t="str">
        <f t="shared" si="2"/>
        <v/>
      </c>
    </row>
    <row r="161" spans="2:8" ht="25.5" x14ac:dyDescent="0.2">
      <c r="B161" s="50" t="s">
        <v>2261</v>
      </c>
      <c r="C161" s="14" t="s">
        <v>2258</v>
      </c>
      <c r="D161" s="22" t="s">
        <v>38</v>
      </c>
      <c r="E161" s="64"/>
      <c r="F161" s="64"/>
      <c r="G161" s="67"/>
      <c r="H161" s="25">
        <f t="shared" si="2"/>
        <v>0</v>
      </c>
    </row>
    <row r="162" spans="2:8" x14ac:dyDescent="0.2">
      <c r="B162" s="50"/>
      <c r="C162" s="27"/>
      <c r="D162" s="64"/>
      <c r="E162" s="64"/>
      <c r="F162" s="64"/>
      <c r="G162" s="67"/>
      <c r="H162" s="25" t="str">
        <f t="shared" si="2"/>
        <v/>
      </c>
    </row>
    <row r="163" spans="2:8" ht="25.5" x14ac:dyDescent="0.2">
      <c r="B163" s="50" t="s">
        <v>2260</v>
      </c>
      <c r="C163" s="28" t="s">
        <v>2258</v>
      </c>
      <c r="D163" s="22" t="s">
        <v>38</v>
      </c>
      <c r="E163" s="15"/>
      <c r="F163" s="15"/>
      <c r="G163" s="67"/>
      <c r="H163" s="25">
        <f t="shared" si="2"/>
        <v>0</v>
      </c>
    </row>
    <row r="164" spans="2:8" x14ac:dyDescent="0.2">
      <c r="B164" s="50"/>
      <c r="C164" s="27"/>
      <c r="D164" s="64"/>
      <c r="E164" s="15"/>
      <c r="F164" s="15"/>
      <c r="G164" s="67"/>
      <c r="H164" s="25" t="str">
        <f t="shared" si="2"/>
        <v/>
      </c>
    </row>
    <row r="165" spans="2:8" ht="25.5" x14ac:dyDescent="0.2">
      <c r="B165" s="50" t="s">
        <v>2259</v>
      </c>
      <c r="C165" s="14" t="s">
        <v>2258</v>
      </c>
      <c r="D165" s="22" t="s">
        <v>38</v>
      </c>
      <c r="E165" s="15"/>
      <c r="F165" s="15"/>
      <c r="G165" s="67"/>
      <c r="H165" s="25">
        <f t="shared" si="2"/>
        <v>0</v>
      </c>
    </row>
    <row r="166" spans="2:8" x14ac:dyDescent="0.2">
      <c r="B166" s="50"/>
      <c r="C166" s="14"/>
      <c r="D166" s="15"/>
      <c r="E166" s="15"/>
      <c r="F166" s="15"/>
      <c r="G166" s="67"/>
      <c r="H166" s="25" t="str">
        <f t="shared" si="2"/>
        <v/>
      </c>
    </row>
    <row r="167" spans="2:8" x14ac:dyDescent="0.2">
      <c r="B167" s="50" t="s">
        <v>2257</v>
      </c>
      <c r="C167" s="14" t="s">
        <v>2233</v>
      </c>
      <c r="D167" s="22" t="s">
        <v>38</v>
      </c>
      <c r="E167" s="15"/>
      <c r="F167" s="15"/>
      <c r="G167" s="16"/>
      <c r="H167" s="25">
        <f t="shared" ref="H167" si="3">IF(D167="","",F167*G167)</f>
        <v>0</v>
      </c>
    </row>
    <row r="168" spans="2:8" x14ac:dyDescent="0.2">
      <c r="B168" s="86"/>
      <c r="C168" s="14"/>
      <c r="D168" s="22"/>
      <c r="E168" s="15"/>
      <c r="F168" s="15"/>
      <c r="G168" s="16"/>
      <c r="H168" s="25"/>
    </row>
    <row r="169" spans="2:8" x14ac:dyDescent="0.2">
      <c r="B169" s="86"/>
      <c r="C169" s="14"/>
      <c r="D169" s="22"/>
      <c r="E169" s="15"/>
      <c r="F169" s="15"/>
      <c r="G169" s="16"/>
      <c r="H169" s="25"/>
    </row>
    <row r="170" spans="2:8" x14ac:dyDescent="0.2">
      <c r="B170" s="86"/>
      <c r="C170" s="14"/>
      <c r="D170" s="22"/>
      <c r="E170" s="15"/>
      <c r="F170" s="15"/>
      <c r="G170" s="16"/>
      <c r="H170" s="25"/>
    </row>
    <row r="171" spans="2:8" x14ac:dyDescent="0.2">
      <c r="B171" s="86"/>
      <c r="C171" s="14"/>
      <c r="D171" s="22"/>
      <c r="E171" s="15"/>
      <c r="F171" s="15"/>
      <c r="G171" s="16"/>
      <c r="H171" s="25"/>
    </row>
    <row r="172" spans="2:8" x14ac:dyDescent="0.2">
      <c r="B172" s="86"/>
      <c r="C172" s="14"/>
      <c r="D172" s="22"/>
      <c r="E172" s="15"/>
      <c r="F172" s="15"/>
      <c r="G172" s="16"/>
      <c r="H172" s="25"/>
    </row>
    <row r="173" spans="2:8" x14ac:dyDescent="0.2">
      <c r="B173" s="86"/>
      <c r="C173" s="14"/>
      <c r="D173" s="22"/>
      <c r="E173" s="15"/>
      <c r="F173" s="15"/>
      <c r="G173" s="16"/>
      <c r="H173" s="25"/>
    </row>
    <row r="174" spans="2:8" x14ac:dyDescent="0.2">
      <c r="B174" s="86"/>
      <c r="C174" s="14"/>
      <c r="D174" s="22"/>
      <c r="E174" s="15"/>
      <c r="F174" s="15"/>
      <c r="G174" s="16"/>
      <c r="H174" s="25"/>
    </row>
    <row r="175" spans="2:8" x14ac:dyDescent="0.2">
      <c r="B175" s="86"/>
      <c r="C175" s="14"/>
      <c r="D175" s="22"/>
      <c r="E175" s="15"/>
      <c r="F175" s="15"/>
      <c r="G175" s="16"/>
      <c r="H175" s="25"/>
    </row>
    <row r="176" spans="2:8" x14ac:dyDescent="0.2">
      <c r="B176" s="86"/>
      <c r="C176" s="14"/>
      <c r="D176" s="22"/>
      <c r="E176" s="15"/>
      <c r="F176" s="15"/>
      <c r="G176" s="16"/>
      <c r="H176" s="25"/>
    </row>
    <row r="177" spans="2:8" x14ac:dyDescent="0.2">
      <c r="B177" s="86"/>
      <c r="C177" s="14"/>
      <c r="D177" s="22"/>
      <c r="E177" s="15"/>
      <c r="F177" s="15"/>
      <c r="G177" s="16"/>
      <c r="H177" s="25"/>
    </row>
    <row r="178" spans="2:8" x14ac:dyDescent="0.2">
      <c r="B178" s="86"/>
      <c r="C178" s="14"/>
      <c r="D178" s="22"/>
      <c r="E178" s="15"/>
      <c r="F178" s="15"/>
      <c r="G178" s="16"/>
      <c r="H178" s="25"/>
    </row>
    <row r="179" spans="2:8" x14ac:dyDescent="0.2">
      <c r="B179" s="86"/>
      <c r="C179" s="14"/>
      <c r="D179" s="22"/>
      <c r="E179" s="15"/>
      <c r="F179" s="15"/>
      <c r="G179" s="16"/>
      <c r="H179" s="25"/>
    </row>
    <row r="180" spans="2:8" x14ac:dyDescent="0.2">
      <c r="B180" s="86"/>
      <c r="C180" s="14"/>
      <c r="D180" s="22"/>
      <c r="E180" s="15"/>
      <c r="F180" s="15"/>
      <c r="G180" s="16"/>
      <c r="H180" s="25"/>
    </row>
    <row r="181" spans="2:8" x14ac:dyDescent="0.2">
      <c r="B181" s="86"/>
      <c r="C181" s="14"/>
      <c r="D181" s="22"/>
      <c r="E181" s="15"/>
      <c r="F181" s="15"/>
      <c r="G181" s="16"/>
      <c r="H181" s="25"/>
    </row>
    <row r="182" spans="2:8" x14ac:dyDescent="0.2">
      <c r="B182" s="86"/>
      <c r="C182" s="14"/>
      <c r="D182" s="22"/>
      <c r="E182" s="15"/>
      <c r="F182" s="15"/>
      <c r="G182" s="16"/>
      <c r="H182" s="25"/>
    </row>
    <row r="183" spans="2:8" x14ac:dyDescent="0.2">
      <c r="B183" s="86"/>
      <c r="C183" s="14"/>
      <c r="D183" s="22"/>
      <c r="E183" s="15"/>
      <c r="F183" s="15"/>
      <c r="G183" s="16"/>
      <c r="H183" s="25"/>
    </row>
    <row r="184" spans="2:8" x14ac:dyDescent="0.2">
      <c r="B184" s="86"/>
      <c r="C184" s="14"/>
      <c r="D184" s="22"/>
      <c r="E184" s="15"/>
      <c r="F184" s="15"/>
      <c r="G184" s="16"/>
      <c r="H184" s="25"/>
    </row>
    <row r="185" spans="2:8" x14ac:dyDescent="0.2">
      <c r="B185" s="86"/>
      <c r="C185" s="14"/>
      <c r="D185" s="22"/>
      <c r="E185" s="15"/>
      <c r="F185" s="15"/>
      <c r="G185" s="16"/>
      <c r="H185" s="25"/>
    </row>
    <row r="186" spans="2:8" x14ac:dyDescent="0.2">
      <c r="B186" s="86"/>
      <c r="C186" s="14"/>
      <c r="D186" s="22"/>
      <c r="E186" s="15"/>
      <c r="F186" s="15"/>
      <c r="G186" s="16"/>
      <c r="H186" s="25"/>
    </row>
    <row r="187" spans="2:8" x14ac:dyDescent="0.2">
      <c r="B187" s="86"/>
      <c r="C187" s="14"/>
      <c r="D187" s="22"/>
      <c r="E187" s="15"/>
      <c r="F187" s="15"/>
      <c r="G187" s="16"/>
      <c r="H187" s="25"/>
    </row>
    <row r="188" spans="2:8" x14ac:dyDescent="0.2">
      <c r="B188" s="86"/>
      <c r="C188" s="14"/>
      <c r="D188" s="22"/>
      <c r="E188" s="15"/>
      <c r="F188" s="15"/>
      <c r="G188" s="16"/>
      <c r="H188" s="25"/>
    </row>
    <row r="189" spans="2:8" x14ac:dyDescent="0.2">
      <c r="B189" s="86"/>
      <c r="C189" s="14"/>
      <c r="D189" s="22"/>
      <c r="E189" s="15"/>
      <c r="F189" s="15"/>
      <c r="G189" s="16"/>
      <c r="H189" s="25"/>
    </row>
    <row r="190" spans="2:8" x14ac:dyDescent="0.2">
      <c r="B190" s="86"/>
      <c r="C190" s="14"/>
      <c r="D190" s="22"/>
      <c r="E190" s="15"/>
      <c r="F190" s="15"/>
      <c r="G190" s="16"/>
      <c r="H190" s="25"/>
    </row>
    <row r="191" spans="2:8" x14ac:dyDescent="0.2">
      <c r="B191" s="86"/>
      <c r="C191" s="14"/>
      <c r="D191" s="22"/>
      <c r="E191" s="15"/>
      <c r="F191" s="15"/>
      <c r="G191" s="16"/>
      <c r="H191" s="25"/>
    </row>
    <row r="192" spans="2:8" x14ac:dyDescent="0.2">
      <c r="B192" s="86"/>
      <c r="C192" s="14"/>
      <c r="D192" s="22"/>
      <c r="E192" s="15"/>
      <c r="F192" s="15"/>
      <c r="G192" s="16"/>
      <c r="H192" s="25"/>
    </row>
    <row r="193" spans="2:9" x14ac:dyDescent="0.2">
      <c r="B193" s="86"/>
      <c r="C193" s="14"/>
      <c r="D193" s="22"/>
      <c r="E193" s="15"/>
      <c r="F193" s="15"/>
      <c r="G193" s="16"/>
      <c r="H193" s="25"/>
    </row>
    <row r="194" spans="2:9" x14ac:dyDescent="0.2">
      <c r="B194" s="86"/>
      <c r="C194" s="14"/>
      <c r="D194" s="22"/>
      <c r="E194" s="15"/>
      <c r="F194" s="15"/>
      <c r="G194" s="16"/>
      <c r="H194" s="25"/>
    </row>
    <row r="195" spans="2:9" x14ac:dyDescent="0.2">
      <c r="B195" s="86"/>
      <c r="C195" s="14"/>
      <c r="D195" s="22"/>
      <c r="E195" s="15"/>
      <c r="F195" s="15"/>
      <c r="G195" s="16"/>
      <c r="H195" s="25"/>
    </row>
    <row r="196" spans="2:9" x14ac:dyDescent="0.2">
      <c r="B196" s="86"/>
      <c r="C196" s="14"/>
      <c r="D196" s="22"/>
      <c r="E196" s="15"/>
      <c r="F196" s="15"/>
      <c r="G196" s="16"/>
      <c r="H196" s="25"/>
    </row>
    <row r="197" spans="2:9" x14ac:dyDescent="0.2">
      <c r="B197" s="86"/>
      <c r="C197" s="14"/>
      <c r="D197" s="22"/>
      <c r="E197" s="15"/>
      <c r="F197" s="15"/>
      <c r="G197" s="16"/>
      <c r="H197" s="25"/>
    </row>
    <row r="198" spans="2:9" x14ac:dyDescent="0.2">
      <c r="B198" s="86"/>
      <c r="C198" s="14"/>
      <c r="D198" s="22"/>
      <c r="E198" s="15"/>
      <c r="F198" s="15"/>
      <c r="G198" s="16"/>
      <c r="H198" s="25"/>
    </row>
    <row r="199" spans="2:9" x14ac:dyDescent="0.2">
      <c r="B199" s="86"/>
      <c r="C199" s="14"/>
      <c r="D199" s="22"/>
      <c r="E199" s="15"/>
      <c r="F199" s="15"/>
      <c r="G199" s="16"/>
      <c r="H199" s="25"/>
    </row>
    <row r="200" spans="2:9" x14ac:dyDescent="0.2">
      <c r="B200" s="86"/>
      <c r="C200" s="14"/>
      <c r="D200" s="22"/>
      <c r="E200" s="15"/>
      <c r="F200" s="15"/>
      <c r="G200" s="16"/>
      <c r="H200" s="25"/>
    </row>
    <row r="201" spans="2:9" s="30" customFormat="1" ht="24.95" customHeight="1" x14ac:dyDescent="0.2">
      <c r="B201" s="84" t="str">
        <f>$B$10</f>
        <v>C2.2</v>
      </c>
      <c r="C201" s="31" t="s">
        <v>2708</v>
      </c>
      <c r="D201" s="32"/>
      <c r="E201" s="32"/>
      <c r="F201" s="33"/>
      <c r="G201" s="32"/>
      <c r="H201" s="34">
        <f>SUM(H147:H200)</f>
        <v>0</v>
      </c>
      <c r="I201" s="35"/>
    </row>
  </sheetData>
  <mergeCells count="18">
    <mergeCell ref="B142:G142"/>
    <mergeCell ref="H142:H145"/>
    <mergeCell ref="B143:G145"/>
    <mergeCell ref="B77:G77"/>
    <mergeCell ref="H77:H80"/>
    <mergeCell ref="B78:G80"/>
    <mergeCell ref="B139:E139"/>
    <mergeCell ref="F139:H141"/>
    <mergeCell ref="B140:E140"/>
    <mergeCell ref="B141:E141"/>
    <mergeCell ref="F1:H1"/>
    <mergeCell ref="H4:H7"/>
    <mergeCell ref="B4:G4"/>
    <mergeCell ref="B5:G7"/>
    <mergeCell ref="B74:E74"/>
    <mergeCell ref="F74:H76"/>
    <mergeCell ref="B75:E75"/>
    <mergeCell ref="B76:E76"/>
  </mergeCells>
  <pageMargins left="0.43307086614173229" right="0.31496062992125984" top="0.43307086614173229" bottom="0.62992125984251968" header="0.35433070866141736" footer="0.31496062992125984"/>
  <pageSetup paperSize="9" scale="77"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2" manualBreakCount="2">
    <brk id="73" max="8" man="1"/>
    <brk id="13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FCA82-22E3-4062-AA09-E9FD1304EABD}">
  <sheetPr codeName="Sheet70">
    <pageSetUpPr fitToPage="1"/>
  </sheetPr>
  <dimension ref="A1:I591"/>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ht="12.75" customHeight="1" x14ac:dyDescent="0.2">
      <c r="B4" s="443" t="s">
        <v>8</v>
      </c>
      <c r="C4" s="444"/>
      <c r="D4" s="444"/>
      <c r="E4" s="444"/>
      <c r="F4" s="444"/>
      <c r="G4" s="444"/>
      <c r="H4" s="454" t="str">
        <f>"CHAPTER "&amp;B10</f>
        <v>CHAPTER C2.3</v>
      </c>
      <c r="I4" s="6"/>
    </row>
    <row r="5" spans="2:9" ht="7.5" customHeight="1" x14ac:dyDescent="0.2">
      <c r="B5" s="445" t="str">
        <f>ContractDescription</f>
        <v>REHABILITATION OF PROVINCIAL ROAD P47-3 (KM 38.00 TO KM 48.00) IN THE EMPANGENI REGION</v>
      </c>
      <c r="C5" s="446"/>
      <c r="D5" s="446"/>
      <c r="E5" s="446"/>
      <c r="F5" s="446"/>
      <c r="G5" s="446"/>
      <c r="H5" s="455"/>
      <c r="I5" s="8"/>
    </row>
    <row r="6" spans="2:9" ht="12.75" customHeight="1" x14ac:dyDescent="0.2">
      <c r="B6" s="445"/>
      <c r="C6" s="446"/>
      <c r="D6" s="446"/>
      <c r="E6" s="446"/>
      <c r="F6" s="446"/>
      <c r="G6" s="446"/>
      <c r="H6" s="455"/>
      <c r="I6" s="8"/>
    </row>
    <row r="7" spans="2:9" s="9" customFormat="1" ht="7.5" customHeight="1" x14ac:dyDescent="0.2">
      <c r="B7" s="447"/>
      <c r="C7" s="448"/>
      <c r="D7" s="448"/>
      <c r="E7" s="448"/>
      <c r="F7" s="448"/>
      <c r="G7" s="448"/>
      <c r="H7" s="456"/>
      <c r="I7" s="12"/>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 t="shared" ref="H9:H24" si="0">IF(D9="","",F9*G9)</f>
        <v/>
      </c>
      <c r="I9" s="18"/>
    </row>
    <row r="10" spans="2:9" x14ac:dyDescent="0.2">
      <c r="B10" s="71" t="s">
        <v>2538</v>
      </c>
      <c r="C10" s="20" t="s">
        <v>2537</v>
      </c>
      <c r="D10" s="15"/>
      <c r="E10" s="15"/>
      <c r="F10" s="15"/>
      <c r="G10" s="16"/>
      <c r="H10" s="17" t="str">
        <f t="shared" si="0"/>
        <v/>
      </c>
      <c r="I10" s="18"/>
    </row>
    <row r="11" spans="2:9" x14ac:dyDescent="0.2">
      <c r="B11" s="50"/>
      <c r="C11" s="14"/>
      <c r="D11" s="15"/>
      <c r="E11" s="15"/>
      <c r="F11" s="15"/>
      <c r="G11" s="16"/>
      <c r="H11" s="17" t="str">
        <f t="shared" si="0"/>
        <v/>
      </c>
      <c r="I11" s="18"/>
    </row>
    <row r="12" spans="2:9" x14ac:dyDescent="0.2">
      <c r="B12" s="61" t="s">
        <v>2536</v>
      </c>
      <c r="C12" s="14" t="s">
        <v>2535</v>
      </c>
      <c r="D12" s="15"/>
      <c r="E12" s="15"/>
      <c r="F12" s="15"/>
      <c r="G12" s="16"/>
      <c r="H12" s="17" t="str">
        <f t="shared" si="0"/>
        <v/>
      </c>
      <c r="I12" s="18"/>
    </row>
    <row r="13" spans="2:9" x14ac:dyDescent="0.2">
      <c r="B13" s="61"/>
      <c r="C13" s="14"/>
      <c r="D13" s="15"/>
      <c r="E13" s="15"/>
      <c r="F13" s="15"/>
      <c r="G13" s="16"/>
      <c r="H13" s="17" t="str">
        <f t="shared" si="0"/>
        <v/>
      </c>
      <c r="I13" s="18"/>
    </row>
    <row r="14" spans="2:9" ht="25.5" x14ac:dyDescent="0.2">
      <c r="B14" s="50" t="s">
        <v>2534</v>
      </c>
      <c r="C14" s="14" t="s">
        <v>2532</v>
      </c>
      <c r="D14" s="22"/>
      <c r="E14" s="22"/>
      <c r="F14" s="23"/>
      <c r="G14" s="24"/>
      <c r="H14" s="25" t="str">
        <f t="shared" si="0"/>
        <v/>
      </c>
      <c r="I14" s="60"/>
    </row>
    <row r="15" spans="2:9" x14ac:dyDescent="0.2">
      <c r="B15" s="61"/>
      <c r="C15" s="14"/>
      <c r="D15" s="15"/>
      <c r="E15" s="15"/>
      <c r="F15" s="26"/>
      <c r="G15" s="16"/>
      <c r="H15" s="25" t="str">
        <f t="shared" si="0"/>
        <v/>
      </c>
      <c r="I15" s="18"/>
    </row>
    <row r="16" spans="2:9" x14ac:dyDescent="0.2">
      <c r="B16" s="50" t="s">
        <v>53</v>
      </c>
      <c r="C16" s="14" t="s">
        <v>2427</v>
      </c>
      <c r="D16" s="22" t="s">
        <v>6</v>
      </c>
      <c r="E16" s="15"/>
      <c r="F16" s="26"/>
      <c r="G16" s="62"/>
      <c r="H16" s="25">
        <f t="shared" si="0"/>
        <v>0</v>
      </c>
      <c r="I16" s="18"/>
    </row>
    <row r="17" spans="2:9" x14ac:dyDescent="0.2">
      <c r="B17" s="61"/>
      <c r="C17" s="14"/>
      <c r="D17" s="15"/>
      <c r="E17" s="15"/>
      <c r="F17" s="26"/>
      <c r="G17" s="16"/>
      <c r="H17" s="25" t="str">
        <f t="shared" si="0"/>
        <v/>
      </c>
      <c r="I17" s="63"/>
    </row>
    <row r="18" spans="2:9" x14ac:dyDescent="0.2">
      <c r="B18" s="50" t="s">
        <v>55</v>
      </c>
      <c r="C18" s="28" t="s">
        <v>2427</v>
      </c>
      <c r="D18" s="22" t="s">
        <v>6</v>
      </c>
      <c r="E18" s="64"/>
      <c r="F18" s="26"/>
      <c r="G18" s="65"/>
      <c r="H18" s="25">
        <f t="shared" si="0"/>
        <v>0</v>
      </c>
      <c r="I18" s="66"/>
    </row>
    <row r="19" spans="2:9" x14ac:dyDescent="0.2">
      <c r="B19" s="61"/>
      <c r="C19" s="27"/>
      <c r="D19" s="64"/>
      <c r="E19" s="64"/>
      <c r="F19" s="26"/>
      <c r="G19" s="65"/>
      <c r="H19" s="25" t="str">
        <f t="shared" si="0"/>
        <v/>
      </c>
      <c r="I19" s="66"/>
    </row>
    <row r="20" spans="2:9" ht="25.5" x14ac:dyDescent="0.2">
      <c r="B20" s="50" t="s">
        <v>2533</v>
      </c>
      <c r="C20" s="14" t="s">
        <v>2532</v>
      </c>
      <c r="D20" s="22" t="s">
        <v>1505</v>
      </c>
      <c r="E20" s="64"/>
      <c r="F20" s="26"/>
      <c r="G20" s="67"/>
      <c r="H20" s="25">
        <f t="shared" si="0"/>
        <v>0</v>
      </c>
      <c r="I20" s="66"/>
    </row>
    <row r="21" spans="2:9" x14ac:dyDescent="0.2">
      <c r="B21" s="61"/>
      <c r="C21" s="27"/>
      <c r="D21" s="64"/>
      <c r="E21" s="64"/>
      <c r="F21" s="26"/>
      <c r="G21" s="65"/>
      <c r="H21" s="25" t="str">
        <f t="shared" si="0"/>
        <v/>
      </c>
      <c r="I21" s="66"/>
    </row>
    <row r="22" spans="2:9" x14ac:dyDescent="0.2">
      <c r="B22" s="50" t="s">
        <v>53</v>
      </c>
      <c r="C22" s="14" t="s">
        <v>2427</v>
      </c>
      <c r="D22" s="22" t="s">
        <v>6</v>
      </c>
      <c r="E22" s="64"/>
      <c r="F22" s="26"/>
      <c r="G22" s="62"/>
      <c r="H22" s="25">
        <f t="shared" si="0"/>
        <v>0</v>
      </c>
      <c r="I22" s="66"/>
    </row>
    <row r="23" spans="2:9" x14ac:dyDescent="0.2">
      <c r="B23" s="61"/>
      <c r="C23" s="14"/>
      <c r="D23" s="15"/>
      <c r="E23" s="64"/>
      <c r="F23" s="26"/>
      <c r="G23" s="65"/>
      <c r="H23" s="25" t="str">
        <f t="shared" si="0"/>
        <v/>
      </c>
      <c r="I23" s="66"/>
    </row>
    <row r="24" spans="2:9" x14ac:dyDescent="0.2">
      <c r="B24" s="50" t="s">
        <v>55</v>
      </c>
      <c r="C24" s="28" t="s">
        <v>2427</v>
      </c>
      <c r="D24" s="22" t="s">
        <v>6</v>
      </c>
      <c r="E24" s="15"/>
      <c r="F24" s="26"/>
      <c r="G24" s="16"/>
      <c r="H24" s="25">
        <f t="shared" si="0"/>
        <v>0</v>
      </c>
      <c r="I24" s="18"/>
    </row>
    <row r="25" spans="2:9" x14ac:dyDescent="0.2">
      <c r="B25" s="50"/>
      <c r="C25" s="28"/>
      <c r="D25" s="22"/>
      <c r="E25" s="15"/>
      <c r="F25" s="26"/>
      <c r="G25" s="16"/>
      <c r="H25" s="25"/>
      <c r="I25" s="18"/>
    </row>
    <row r="26" spans="2:9" x14ac:dyDescent="0.2">
      <c r="B26" s="50" t="s">
        <v>2531</v>
      </c>
      <c r="C26" s="28" t="s">
        <v>2524</v>
      </c>
      <c r="D26" s="22"/>
      <c r="E26" s="15"/>
      <c r="F26" s="26"/>
      <c r="G26" s="16"/>
      <c r="H26" s="25"/>
      <c r="I26" s="18"/>
    </row>
    <row r="27" spans="2:9" x14ac:dyDescent="0.2">
      <c r="B27" s="61"/>
      <c r="C27" s="14"/>
      <c r="D27" s="15"/>
      <c r="E27" s="15"/>
      <c r="F27" s="26"/>
      <c r="G27" s="16"/>
      <c r="H27" s="25" t="str">
        <f t="shared" ref="H27:H54" si="1">IF(D27="","",F27*G27)</f>
        <v/>
      </c>
      <c r="I27" s="18"/>
    </row>
    <row r="28" spans="2:9" x14ac:dyDescent="0.2">
      <c r="B28" s="50" t="s">
        <v>2530</v>
      </c>
      <c r="C28" s="14" t="s">
        <v>2529</v>
      </c>
      <c r="D28" s="22"/>
      <c r="E28" s="15"/>
      <c r="F28" s="26"/>
      <c r="G28" s="67"/>
      <c r="H28" s="25" t="str">
        <f t="shared" si="1"/>
        <v/>
      </c>
      <c r="I28" s="60"/>
    </row>
    <row r="29" spans="2:9" x14ac:dyDescent="0.2">
      <c r="B29" s="61"/>
      <c r="C29" s="14"/>
      <c r="D29" s="15"/>
      <c r="E29" s="15"/>
      <c r="F29" s="26"/>
      <c r="G29" s="67"/>
      <c r="H29" s="25" t="str">
        <f t="shared" si="1"/>
        <v/>
      </c>
      <c r="I29" s="18"/>
    </row>
    <row r="30" spans="2:9" x14ac:dyDescent="0.2">
      <c r="B30" s="50" t="s">
        <v>2528</v>
      </c>
      <c r="C30" s="14" t="s">
        <v>2526</v>
      </c>
      <c r="D30" s="22"/>
      <c r="E30" s="15"/>
      <c r="F30" s="26"/>
      <c r="G30" s="62"/>
      <c r="H30" s="25" t="str">
        <f t="shared" si="1"/>
        <v/>
      </c>
      <c r="I30" s="18"/>
    </row>
    <row r="31" spans="2:9" x14ac:dyDescent="0.2">
      <c r="B31" s="61"/>
      <c r="C31" s="14"/>
      <c r="D31" s="15"/>
      <c r="E31" s="15"/>
      <c r="F31" s="26"/>
      <c r="G31" s="29"/>
      <c r="H31" s="25" t="str">
        <f t="shared" si="1"/>
        <v/>
      </c>
      <c r="I31" s="18"/>
    </row>
    <row r="32" spans="2:9" x14ac:dyDescent="0.2">
      <c r="B32" s="50" t="s">
        <v>53</v>
      </c>
      <c r="C32" s="14" t="s">
        <v>2427</v>
      </c>
      <c r="D32" s="22" t="s">
        <v>38</v>
      </c>
      <c r="E32" s="15"/>
      <c r="F32" s="26"/>
      <c r="G32" s="29"/>
      <c r="H32" s="25">
        <f t="shared" si="1"/>
        <v>0</v>
      </c>
      <c r="I32" s="18"/>
    </row>
    <row r="33" spans="2:9" x14ac:dyDescent="0.2">
      <c r="B33" s="61"/>
      <c r="C33" s="14"/>
      <c r="D33" s="15"/>
      <c r="E33" s="15"/>
      <c r="F33" s="26"/>
      <c r="G33" s="29"/>
      <c r="H33" s="25" t="str">
        <f t="shared" si="1"/>
        <v/>
      </c>
      <c r="I33" s="18"/>
    </row>
    <row r="34" spans="2:9" x14ac:dyDescent="0.2">
      <c r="B34" s="50" t="s">
        <v>55</v>
      </c>
      <c r="C34" s="28" t="s">
        <v>2427</v>
      </c>
      <c r="D34" s="22" t="s">
        <v>38</v>
      </c>
      <c r="E34" s="15"/>
      <c r="F34" s="26"/>
      <c r="G34" s="67"/>
      <c r="H34" s="25">
        <f t="shared" si="1"/>
        <v>0</v>
      </c>
      <c r="I34" s="60"/>
    </row>
    <row r="35" spans="2:9" x14ac:dyDescent="0.2">
      <c r="B35" s="61"/>
      <c r="C35" s="14"/>
      <c r="D35" s="15"/>
      <c r="E35" s="15"/>
      <c r="F35" s="26"/>
      <c r="G35" s="29"/>
      <c r="H35" s="25" t="str">
        <f t="shared" si="1"/>
        <v/>
      </c>
      <c r="I35" s="18"/>
    </row>
    <row r="36" spans="2:9" x14ac:dyDescent="0.2">
      <c r="B36" s="50" t="s">
        <v>2527</v>
      </c>
      <c r="C36" s="14" t="s">
        <v>2526</v>
      </c>
      <c r="D36" s="22"/>
      <c r="E36" s="15"/>
      <c r="F36" s="26"/>
      <c r="G36" s="62"/>
      <c r="H36" s="25" t="str">
        <f t="shared" si="1"/>
        <v/>
      </c>
      <c r="I36" s="18"/>
    </row>
    <row r="37" spans="2:9" x14ac:dyDescent="0.2">
      <c r="B37" s="61"/>
      <c r="C37" s="14"/>
      <c r="D37" s="15"/>
      <c r="E37" s="15"/>
      <c r="F37" s="15"/>
      <c r="G37" s="16"/>
      <c r="H37" s="25" t="str">
        <f t="shared" si="1"/>
        <v/>
      </c>
      <c r="I37" s="18"/>
    </row>
    <row r="38" spans="2:9" x14ac:dyDescent="0.2">
      <c r="B38" s="50" t="s">
        <v>53</v>
      </c>
      <c r="C38" s="14" t="s">
        <v>2427</v>
      </c>
      <c r="D38" s="22" t="s">
        <v>38</v>
      </c>
      <c r="E38" s="15"/>
      <c r="F38" s="15"/>
      <c r="G38" s="67"/>
      <c r="H38" s="25">
        <f t="shared" si="1"/>
        <v>0</v>
      </c>
      <c r="I38" s="18"/>
    </row>
    <row r="39" spans="2:9" x14ac:dyDescent="0.2">
      <c r="B39" s="61"/>
      <c r="C39" s="14"/>
      <c r="D39" s="15"/>
      <c r="E39" s="15"/>
      <c r="F39" s="15"/>
      <c r="G39" s="67"/>
      <c r="H39" s="25" t="str">
        <f t="shared" si="1"/>
        <v/>
      </c>
      <c r="I39" s="18"/>
    </row>
    <row r="40" spans="2:9" x14ac:dyDescent="0.2">
      <c r="B40" s="50" t="s">
        <v>55</v>
      </c>
      <c r="C40" s="28" t="s">
        <v>2427</v>
      </c>
      <c r="D40" s="22" t="s">
        <v>38</v>
      </c>
      <c r="E40" s="15"/>
      <c r="F40" s="15"/>
      <c r="G40" s="67"/>
      <c r="H40" s="25">
        <f t="shared" si="1"/>
        <v>0</v>
      </c>
      <c r="I40" s="18"/>
    </row>
    <row r="41" spans="2:9" x14ac:dyDescent="0.2">
      <c r="B41" s="61"/>
      <c r="C41" s="14"/>
      <c r="D41" s="15"/>
      <c r="E41" s="15"/>
      <c r="F41" s="15"/>
      <c r="G41" s="67"/>
      <c r="H41" s="25" t="str">
        <f t="shared" si="1"/>
        <v/>
      </c>
      <c r="I41" s="18"/>
    </row>
    <row r="42" spans="2:9" x14ac:dyDescent="0.2">
      <c r="B42" s="50" t="s">
        <v>2525</v>
      </c>
      <c r="C42" s="28" t="s">
        <v>2524</v>
      </c>
      <c r="D42" s="22"/>
      <c r="E42" s="15"/>
      <c r="F42" s="15"/>
      <c r="G42" s="68"/>
      <c r="H42" s="25" t="str">
        <f t="shared" si="1"/>
        <v/>
      </c>
      <c r="I42" s="18"/>
    </row>
    <row r="43" spans="2:9" x14ac:dyDescent="0.2">
      <c r="B43" s="61"/>
      <c r="C43" s="14"/>
      <c r="D43" s="15"/>
      <c r="E43" s="15"/>
      <c r="F43" s="15"/>
      <c r="G43" s="67"/>
      <c r="H43" s="25" t="str">
        <f t="shared" si="1"/>
        <v/>
      </c>
      <c r="I43" s="18"/>
    </row>
    <row r="44" spans="2:9" ht="25.5" x14ac:dyDescent="0.2">
      <c r="B44" s="50" t="s">
        <v>2523</v>
      </c>
      <c r="C44" s="14" t="s">
        <v>2522</v>
      </c>
      <c r="D44" s="22"/>
      <c r="E44" s="15"/>
      <c r="F44" s="15"/>
      <c r="G44" s="67"/>
      <c r="H44" s="25" t="str">
        <f t="shared" si="1"/>
        <v/>
      </c>
      <c r="I44" s="18"/>
    </row>
    <row r="45" spans="2:9" x14ac:dyDescent="0.2">
      <c r="B45" s="61"/>
      <c r="C45" s="14"/>
      <c r="D45" s="15"/>
      <c r="E45" s="15"/>
      <c r="F45" s="15"/>
      <c r="G45" s="67"/>
      <c r="H45" s="25" t="str">
        <f t="shared" si="1"/>
        <v/>
      </c>
      <c r="I45" s="18"/>
    </row>
    <row r="46" spans="2:9" x14ac:dyDescent="0.2">
      <c r="B46" s="50" t="s">
        <v>2521</v>
      </c>
      <c r="C46" s="14" t="s">
        <v>2402</v>
      </c>
      <c r="D46" s="64"/>
      <c r="E46" s="64"/>
      <c r="F46" s="64"/>
      <c r="G46" s="67"/>
      <c r="H46" s="25" t="str">
        <f t="shared" si="1"/>
        <v/>
      </c>
      <c r="I46" s="66"/>
    </row>
    <row r="47" spans="2:9" x14ac:dyDescent="0.2">
      <c r="B47" s="61"/>
      <c r="C47" s="14"/>
      <c r="D47" s="15"/>
      <c r="E47" s="15"/>
      <c r="F47" s="15"/>
      <c r="G47" s="67"/>
      <c r="H47" s="25" t="str">
        <f t="shared" si="1"/>
        <v/>
      </c>
      <c r="I47" s="18"/>
    </row>
    <row r="48" spans="2:9" x14ac:dyDescent="0.2">
      <c r="B48" s="50" t="s">
        <v>53</v>
      </c>
      <c r="C48" s="27" t="s">
        <v>2239</v>
      </c>
      <c r="D48" s="22" t="s">
        <v>1374</v>
      </c>
      <c r="E48" s="64"/>
      <c r="F48" s="64"/>
      <c r="G48" s="67"/>
      <c r="H48" s="25">
        <f t="shared" si="1"/>
        <v>0</v>
      </c>
      <c r="I48" s="69"/>
    </row>
    <row r="49" spans="2:9" x14ac:dyDescent="0.2">
      <c r="B49" s="61"/>
      <c r="C49" s="27"/>
      <c r="D49" s="64"/>
      <c r="E49" s="64"/>
      <c r="F49" s="64"/>
      <c r="G49" s="67"/>
      <c r="H49" s="25" t="str">
        <f t="shared" si="1"/>
        <v/>
      </c>
      <c r="I49" s="66"/>
    </row>
    <row r="50" spans="2:9" x14ac:dyDescent="0.2">
      <c r="B50" s="61" t="s">
        <v>55</v>
      </c>
      <c r="C50" s="14" t="s">
        <v>2398</v>
      </c>
      <c r="D50" s="22" t="s">
        <v>1374</v>
      </c>
      <c r="E50" s="15"/>
      <c r="F50" s="15"/>
      <c r="G50" s="67"/>
      <c r="H50" s="25">
        <f t="shared" si="1"/>
        <v>0</v>
      </c>
      <c r="I50" s="18"/>
    </row>
    <row r="51" spans="2:9" x14ac:dyDescent="0.2">
      <c r="B51" s="61"/>
      <c r="C51" s="14"/>
      <c r="D51" s="15"/>
      <c r="E51" s="15"/>
      <c r="F51" s="15"/>
      <c r="G51" s="67"/>
      <c r="H51" s="25" t="str">
        <f t="shared" si="1"/>
        <v/>
      </c>
      <c r="I51" s="18"/>
    </row>
    <row r="52" spans="2:9" x14ac:dyDescent="0.2">
      <c r="B52" s="86" t="s">
        <v>65</v>
      </c>
      <c r="C52" s="14" t="s">
        <v>2397</v>
      </c>
      <c r="D52" s="22" t="s">
        <v>1374</v>
      </c>
      <c r="E52" s="15"/>
      <c r="F52" s="15"/>
      <c r="G52" s="67"/>
      <c r="H52" s="25">
        <f t="shared" si="1"/>
        <v>0</v>
      </c>
      <c r="I52" s="18"/>
    </row>
    <row r="53" spans="2:9" x14ac:dyDescent="0.2">
      <c r="B53" s="61"/>
      <c r="C53" s="14"/>
      <c r="D53" s="15"/>
      <c r="E53" s="15"/>
      <c r="F53" s="15"/>
      <c r="G53" s="67"/>
      <c r="H53" s="25" t="str">
        <f t="shared" si="1"/>
        <v/>
      </c>
      <c r="I53" s="18"/>
    </row>
    <row r="54" spans="2:9" x14ac:dyDescent="0.2">
      <c r="B54" s="61" t="s">
        <v>2520</v>
      </c>
      <c r="C54" s="14" t="s">
        <v>2238</v>
      </c>
      <c r="D54" s="22" t="s">
        <v>1374</v>
      </c>
      <c r="E54" s="15"/>
      <c r="F54" s="15"/>
      <c r="G54" s="16"/>
      <c r="H54" s="25">
        <f t="shared" si="1"/>
        <v>0</v>
      </c>
      <c r="I54" s="18"/>
    </row>
    <row r="55" spans="2:9" x14ac:dyDescent="0.2">
      <c r="B55" s="50"/>
      <c r="C55" s="14"/>
      <c r="D55" s="15"/>
      <c r="E55" s="15"/>
      <c r="F55" s="15"/>
      <c r="G55" s="16"/>
      <c r="H55" s="17" t="str">
        <f t="shared" ref="H55:H66" si="2">IF(D55="","",F55*G55)</f>
        <v/>
      </c>
    </row>
    <row r="56" spans="2:9" x14ac:dyDescent="0.2">
      <c r="B56" s="61" t="s">
        <v>58</v>
      </c>
      <c r="C56" s="14" t="s">
        <v>2309</v>
      </c>
      <c r="D56" s="22" t="s">
        <v>1374</v>
      </c>
      <c r="E56" s="15"/>
      <c r="F56" s="15"/>
      <c r="G56" s="16"/>
      <c r="H56" s="17">
        <f t="shared" si="2"/>
        <v>0</v>
      </c>
    </row>
    <row r="57" spans="2:9" x14ac:dyDescent="0.2">
      <c r="B57" s="61"/>
      <c r="C57" s="14"/>
      <c r="D57" s="15"/>
      <c r="E57" s="15"/>
      <c r="F57" s="15"/>
      <c r="G57" s="16"/>
      <c r="H57" s="17" t="str">
        <f t="shared" si="2"/>
        <v/>
      </c>
    </row>
    <row r="58" spans="2:9" x14ac:dyDescent="0.2">
      <c r="B58" s="86" t="s">
        <v>2519</v>
      </c>
      <c r="C58" s="14" t="s">
        <v>2400</v>
      </c>
      <c r="D58" s="22"/>
      <c r="E58" s="22"/>
      <c r="F58" s="23"/>
      <c r="G58" s="24"/>
      <c r="H58" s="25" t="str">
        <f t="shared" si="2"/>
        <v/>
      </c>
    </row>
    <row r="59" spans="2:9" x14ac:dyDescent="0.2">
      <c r="B59" s="61"/>
      <c r="C59" s="14"/>
      <c r="D59" s="15"/>
      <c r="E59" s="15"/>
      <c r="F59" s="26"/>
      <c r="G59" s="16"/>
      <c r="H59" s="25" t="str">
        <f t="shared" si="2"/>
        <v/>
      </c>
    </row>
    <row r="60" spans="2:9" x14ac:dyDescent="0.2">
      <c r="B60" s="61" t="s">
        <v>53</v>
      </c>
      <c r="C60" s="14" t="s">
        <v>2239</v>
      </c>
      <c r="D60" s="22" t="s">
        <v>1374</v>
      </c>
      <c r="E60" s="15"/>
      <c r="F60" s="26"/>
      <c r="G60" s="62"/>
      <c r="H60" s="25">
        <f t="shared" si="2"/>
        <v>0</v>
      </c>
    </row>
    <row r="61" spans="2:9" x14ac:dyDescent="0.2">
      <c r="B61" s="61"/>
      <c r="C61" s="14"/>
      <c r="D61" s="15"/>
      <c r="E61" s="15"/>
      <c r="F61" s="26"/>
      <c r="G61" s="16"/>
      <c r="H61" s="25" t="str">
        <f t="shared" si="2"/>
        <v/>
      </c>
    </row>
    <row r="62" spans="2:9" x14ac:dyDescent="0.2">
      <c r="B62" s="50" t="s">
        <v>55</v>
      </c>
      <c r="C62" s="28" t="s">
        <v>2398</v>
      </c>
      <c r="D62" s="22" t="s">
        <v>1374</v>
      </c>
      <c r="E62" s="64"/>
      <c r="F62" s="26"/>
      <c r="G62" s="65"/>
      <c r="H62" s="25">
        <f t="shared" si="2"/>
        <v>0</v>
      </c>
    </row>
    <row r="63" spans="2:9" x14ac:dyDescent="0.2">
      <c r="B63" s="50"/>
      <c r="C63" s="14"/>
      <c r="D63" s="15"/>
      <c r="E63" s="64"/>
      <c r="F63" s="26"/>
      <c r="G63" s="65"/>
      <c r="H63" s="25" t="str">
        <f t="shared" si="2"/>
        <v/>
      </c>
    </row>
    <row r="64" spans="2:9" s="5" customFormat="1" x14ac:dyDescent="0.2">
      <c r="B64" s="61" t="s">
        <v>65</v>
      </c>
      <c r="C64" s="14" t="s">
        <v>2397</v>
      </c>
      <c r="D64" s="22" t="s">
        <v>1374</v>
      </c>
      <c r="E64" s="64"/>
      <c r="F64" s="26"/>
      <c r="G64" s="67"/>
      <c r="H64" s="25">
        <f t="shared" si="2"/>
        <v>0</v>
      </c>
    </row>
    <row r="65" spans="2:9" s="5" customFormat="1" x14ac:dyDescent="0.2">
      <c r="B65" s="61"/>
      <c r="C65" s="14"/>
      <c r="D65" s="15"/>
      <c r="E65" s="64"/>
      <c r="F65" s="26"/>
      <c r="G65" s="65"/>
      <c r="H65" s="25" t="str">
        <f t="shared" si="2"/>
        <v/>
      </c>
    </row>
    <row r="66" spans="2:9" s="5" customFormat="1" x14ac:dyDescent="0.2">
      <c r="B66" s="61" t="s">
        <v>57</v>
      </c>
      <c r="C66" s="14" t="s">
        <v>2238</v>
      </c>
      <c r="D66" s="22" t="s">
        <v>1374</v>
      </c>
      <c r="E66" s="64"/>
      <c r="F66" s="26"/>
      <c r="G66" s="62"/>
      <c r="H66" s="25">
        <f t="shared" si="2"/>
        <v>0</v>
      </c>
    </row>
    <row r="67" spans="2:9" s="5" customFormat="1" x14ac:dyDescent="0.2">
      <c r="B67" s="50"/>
      <c r="C67" s="14"/>
      <c r="D67" s="22"/>
      <c r="E67" s="64"/>
      <c r="F67" s="26"/>
      <c r="G67" s="62"/>
      <c r="H67" s="25"/>
    </row>
    <row r="68" spans="2:9" s="5" customFormat="1" x14ac:dyDescent="0.2">
      <c r="B68" s="61" t="s">
        <v>2237</v>
      </c>
      <c r="C68" s="14" t="s">
        <v>2309</v>
      </c>
      <c r="D68" s="22" t="s">
        <v>1374</v>
      </c>
      <c r="E68" s="15"/>
      <c r="F68" s="26"/>
      <c r="G68" s="16"/>
      <c r="H68" s="25">
        <f t="shared" ref="H68:H110" si="3">IF(D68="","",F68*G68)</f>
        <v>0</v>
      </c>
    </row>
    <row r="69" spans="2:9" s="5" customFormat="1" x14ac:dyDescent="0.2">
      <c r="B69" s="61"/>
      <c r="C69" s="14"/>
      <c r="D69" s="15"/>
      <c r="E69" s="15"/>
      <c r="F69" s="26"/>
      <c r="G69" s="16"/>
      <c r="H69" s="25" t="str">
        <f t="shared" si="3"/>
        <v/>
      </c>
    </row>
    <row r="70" spans="2:9" s="5" customFormat="1" ht="25.5" x14ac:dyDescent="0.2">
      <c r="B70" s="50" t="s">
        <v>2518</v>
      </c>
      <c r="C70" s="14" t="s">
        <v>2517</v>
      </c>
      <c r="D70" s="22" t="s">
        <v>1374</v>
      </c>
      <c r="E70" s="15"/>
      <c r="F70" s="26"/>
      <c r="G70" s="67"/>
      <c r="H70" s="25">
        <f t="shared" si="3"/>
        <v>0</v>
      </c>
    </row>
    <row r="71" spans="2:9" s="5" customFormat="1" x14ac:dyDescent="0.2">
      <c r="B71" s="50"/>
      <c r="C71" s="14"/>
      <c r="D71" s="22"/>
      <c r="E71" s="15"/>
      <c r="F71" s="26"/>
      <c r="G71" s="67"/>
      <c r="H71" s="25" t="str">
        <f t="shared" si="3"/>
        <v/>
      </c>
    </row>
    <row r="72" spans="2:9" s="5" customFormat="1" x14ac:dyDescent="0.2">
      <c r="B72" s="50"/>
      <c r="C72" s="14"/>
      <c r="D72" s="22"/>
      <c r="E72" s="15"/>
      <c r="F72" s="26"/>
      <c r="G72" s="67"/>
      <c r="H72" s="25" t="str">
        <f t="shared" si="3"/>
        <v/>
      </c>
    </row>
    <row r="73" spans="2:9" s="5" customFormat="1" x14ac:dyDescent="0.2">
      <c r="B73" s="50"/>
      <c r="C73" s="14"/>
      <c r="D73" s="22"/>
      <c r="E73" s="15"/>
      <c r="F73" s="26"/>
      <c r="G73" s="67"/>
      <c r="H73" s="25" t="str">
        <f t="shared" si="3"/>
        <v/>
      </c>
    </row>
    <row r="74" spans="2:9" s="5" customFormat="1" x14ac:dyDescent="0.2">
      <c r="B74" s="61"/>
      <c r="C74" s="14"/>
      <c r="D74" s="15"/>
      <c r="E74" s="15"/>
      <c r="F74" s="26"/>
      <c r="G74" s="67"/>
      <c r="H74" s="25" t="str">
        <f t="shared" si="3"/>
        <v/>
      </c>
    </row>
    <row r="75" spans="2:9" s="30" customFormat="1" ht="20.100000000000001" customHeight="1" x14ac:dyDescent="0.2">
      <c r="B75" s="106" t="str">
        <f>$B$10</f>
        <v>C2.3</v>
      </c>
      <c r="C75" s="31" t="s">
        <v>14</v>
      </c>
      <c r="D75" s="32"/>
      <c r="E75" s="32"/>
      <c r="F75" s="33"/>
      <c r="G75" s="32"/>
      <c r="H75" s="34">
        <f>SUM(H9:H74)</f>
        <v>0</v>
      </c>
      <c r="I75" s="35"/>
    </row>
    <row r="76" spans="2:9" x14ac:dyDescent="0.2">
      <c r="B76" s="449" t="str">
        <f>Client1</f>
        <v>Province of KwaZulu-Natal</v>
      </c>
      <c r="C76" s="449"/>
      <c r="D76" s="449"/>
      <c r="E76" s="449"/>
      <c r="F76" s="450" t="str">
        <f>"Contract No. "&amp;ContractNo</f>
        <v>Contract No. ZNB01127/00000/00/HOD/INF/21/T</v>
      </c>
      <c r="G76" s="450"/>
      <c r="H76" s="450"/>
    </row>
    <row r="77" spans="2:9" x14ac:dyDescent="0.2">
      <c r="B77" s="449" t="str">
        <f>Client2</f>
        <v>Department of Transport</v>
      </c>
      <c r="C77" s="449"/>
      <c r="D77" s="449"/>
      <c r="E77" s="449"/>
      <c r="F77" s="450"/>
      <c r="G77" s="450"/>
      <c r="H77" s="450"/>
    </row>
    <row r="78" spans="2:9" x14ac:dyDescent="0.2">
      <c r="B78" s="452"/>
      <c r="C78" s="452"/>
      <c r="D78" s="452"/>
      <c r="E78" s="452"/>
      <c r="F78" s="451"/>
      <c r="G78" s="451"/>
      <c r="H78" s="451"/>
    </row>
    <row r="79" spans="2:9" x14ac:dyDescent="0.2">
      <c r="B79" s="443" t="s">
        <v>8</v>
      </c>
      <c r="C79" s="444"/>
      <c r="D79" s="444"/>
      <c r="E79" s="444"/>
      <c r="F79" s="444"/>
      <c r="G79" s="444"/>
      <c r="H79" s="453" t="str">
        <f>$H$4</f>
        <v>CHAPTER C2.3</v>
      </c>
      <c r="I79" s="6"/>
    </row>
    <row r="80" spans="2:9" x14ac:dyDescent="0.2">
      <c r="B80" s="445" t="str">
        <f>ContractDescription</f>
        <v>REHABILITATION OF PROVINCIAL ROAD P47-3 (KM 38.00 TO KM 48.00) IN THE EMPANGENI REGION</v>
      </c>
      <c r="C80" s="446"/>
      <c r="D80" s="446"/>
      <c r="E80" s="446"/>
      <c r="F80" s="446"/>
      <c r="G80" s="446"/>
      <c r="H80" s="450"/>
      <c r="I80" s="8"/>
    </row>
    <row r="81" spans="2:9" x14ac:dyDescent="0.2">
      <c r="B81" s="445"/>
      <c r="C81" s="446"/>
      <c r="D81" s="446"/>
      <c r="E81" s="446"/>
      <c r="F81" s="446"/>
      <c r="G81" s="446"/>
      <c r="H81" s="450"/>
      <c r="I81" s="8"/>
    </row>
    <row r="82" spans="2:9" x14ac:dyDescent="0.2">
      <c r="B82" s="447"/>
      <c r="C82" s="448"/>
      <c r="D82" s="448"/>
      <c r="E82" s="448"/>
      <c r="F82" s="448"/>
      <c r="G82" s="448"/>
      <c r="H82" s="451"/>
      <c r="I82" s="8"/>
    </row>
    <row r="83" spans="2:9" s="9" customFormat="1" ht="24.95" customHeight="1" x14ac:dyDescent="0.2">
      <c r="B83" s="72" t="s">
        <v>0</v>
      </c>
      <c r="C83" s="11" t="s">
        <v>1</v>
      </c>
      <c r="D83" s="11" t="s">
        <v>2</v>
      </c>
      <c r="E83" s="11" t="s">
        <v>10</v>
      </c>
      <c r="F83" s="11" t="s">
        <v>3</v>
      </c>
      <c r="G83" s="11" t="s">
        <v>4</v>
      </c>
      <c r="H83" s="11" t="s">
        <v>5</v>
      </c>
      <c r="I83" s="12"/>
    </row>
    <row r="84" spans="2:9" s="30" customFormat="1" ht="20.100000000000001" customHeight="1" x14ac:dyDescent="0.2">
      <c r="B84" s="76"/>
      <c r="C84" s="31" t="s">
        <v>29</v>
      </c>
      <c r="D84" s="32"/>
      <c r="E84" s="32"/>
      <c r="F84" s="33"/>
      <c r="G84" s="32"/>
      <c r="H84" s="34">
        <f>H75</f>
        <v>0</v>
      </c>
      <c r="I84" s="35"/>
    </row>
    <row r="85" spans="2:9" s="5" customFormat="1" x14ac:dyDescent="0.2">
      <c r="B85" s="61"/>
      <c r="C85" s="14"/>
      <c r="D85" s="15"/>
      <c r="E85" s="15"/>
      <c r="F85" s="26"/>
      <c r="G85" s="67"/>
      <c r="H85" s="25"/>
    </row>
    <row r="86" spans="2:9" s="5" customFormat="1" ht="25.5" x14ac:dyDescent="0.2">
      <c r="B86" s="50" t="s">
        <v>2516</v>
      </c>
      <c r="C86" s="14" t="s">
        <v>2515</v>
      </c>
      <c r="D86" s="22"/>
      <c r="E86" s="15"/>
      <c r="F86" s="26"/>
      <c r="G86" s="62"/>
      <c r="H86" s="25" t="str">
        <f t="shared" si="3"/>
        <v/>
      </c>
    </row>
    <row r="87" spans="2:9" s="5" customFormat="1" x14ac:dyDescent="0.2">
      <c r="B87" s="61"/>
      <c r="C87" s="14"/>
      <c r="D87" s="15"/>
      <c r="E87" s="15"/>
      <c r="F87" s="26"/>
      <c r="G87" s="29"/>
      <c r="H87" s="25" t="str">
        <f t="shared" si="3"/>
        <v/>
      </c>
    </row>
    <row r="88" spans="2:9" s="5" customFormat="1" x14ac:dyDescent="0.2">
      <c r="B88" s="50" t="s">
        <v>2514</v>
      </c>
      <c r="C88" s="14" t="s">
        <v>2390</v>
      </c>
      <c r="D88" s="22" t="s">
        <v>1374</v>
      </c>
      <c r="E88" s="15"/>
      <c r="F88" s="26"/>
      <c r="G88" s="29"/>
      <c r="H88" s="25">
        <f t="shared" si="3"/>
        <v>0</v>
      </c>
    </row>
    <row r="89" spans="2:9" s="5" customFormat="1" x14ac:dyDescent="0.2">
      <c r="B89" s="61"/>
      <c r="C89" s="14"/>
      <c r="D89" s="15"/>
      <c r="E89" s="15"/>
      <c r="F89" s="26"/>
      <c r="G89" s="29"/>
      <c r="H89" s="25" t="str">
        <f t="shared" si="3"/>
        <v/>
      </c>
    </row>
    <row r="90" spans="2:9" s="5" customFormat="1" x14ac:dyDescent="0.2">
      <c r="B90" s="50" t="s">
        <v>2513</v>
      </c>
      <c r="C90" s="14" t="s">
        <v>2388</v>
      </c>
      <c r="D90" s="22" t="s">
        <v>1374</v>
      </c>
      <c r="E90" s="15"/>
      <c r="F90" s="26"/>
      <c r="G90" s="67"/>
      <c r="H90" s="25">
        <f t="shared" si="3"/>
        <v>0</v>
      </c>
    </row>
    <row r="91" spans="2:9" s="5" customFormat="1" x14ac:dyDescent="0.2">
      <c r="B91" s="61"/>
      <c r="C91" s="14"/>
      <c r="D91" s="15"/>
      <c r="E91" s="15"/>
      <c r="F91" s="26"/>
      <c r="G91" s="29"/>
      <c r="H91" s="25" t="str">
        <f t="shared" si="3"/>
        <v/>
      </c>
    </row>
    <row r="92" spans="2:9" s="5" customFormat="1" ht="25.5" x14ac:dyDescent="0.2">
      <c r="B92" s="50" t="s">
        <v>2505</v>
      </c>
      <c r="C92" s="14" t="s">
        <v>2504</v>
      </c>
      <c r="D92" s="22"/>
      <c r="E92" s="15"/>
      <c r="F92" s="26"/>
      <c r="G92" s="62"/>
      <c r="H92" s="25" t="str">
        <f t="shared" si="3"/>
        <v/>
      </c>
    </row>
    <row r="93" spans="2:9" s="5" customFormat="1" x14ac:dyDescent="0.2">
      <c r="B93" s="61"/>
      <c r="C93" s="14"/>
      <c r="D93" s="15"/>
      <c r="E93" s="15"/>
      <c r="F93" s="15"/>
      <c r="G93" s="16"/>
      <c r="H93" s="25" t="str">
        <f t="shared" si="3"/>
        <v/>
      </c>
    </row>
    <row r="94" spans="2:9" s="5" customFormat="1" x14ac:dyDescent="0.2">
      <c r="B94" s="50" t="s">
        <v>2512</v>
      </c>
      <c r="C94" s="27" t="s">
        <v>2276</v>
      </c>
      <c r="D94" s="64"/>
      <c r="E94" s="15"/>
      <c r="F94" s="15"/>
      <c r="G94" s="67"/>
      <c r="H94" s="25" t="str">
        <f t="shared" si="3"/>
        <v/>
      </c>
    </row>
    <row r="95" spans="2:9" s="5" customFormat="1" x14ac:dyDescent="0.2">
      <c r="B95" s="61"/>
      <c r="C95" s="27"/>
      <c r="D95" s="64"/>
      <c r="E95" s="15"/>
      <c r="F95" s="15"/>
      <c r="G95" s="67"/>
      <c r="H95" s="25" t="str">
        <f t="shared" si="3"/>
        <v/>
      </c>
    </row>
    <row r="96" spans="2:9" s="5" customFormat="1" x14ac:dyDescent="0.2">
      <c r="B96" s="61" t="s">
        <v>53</v>
      </c>
      <c r="C96" s="14" t="s">
        <v>2377</v>
      </c>
      <c r="D96" s="22" t="s">
        <v>38</v>
      </c>
      <c r="E96" s="15"/>
      <c r="F96" s="15"/>
      <c r="G96" s="67"/>
      <c r="H96" s="25">
        <f t="shared" si="3"/>
        <v>0</v>
      </c>
    </row>
    <row r="97" spans="2:8" s="5" customFormat="1" x14ac:dyDescent="0.2">
      <c r="B97" s="61"/>
      <c r="C97" s="14"/>
      <c r="D97" s="15"/>
      <c r="E97" s="15"/>
      <c r="F97" s="15"/>
      <c r="G97" s="67"/>
      <c r="H97" s="25" t="str">
        <f t="shared" si="3"/>
        <v/>
      </c>
    </row>
    <row r="98" spans="2:8" s="5" customFormat="1" x14ac:dyDescent="0.2">
      <c r="B98" s="86" t="s">
        <v>55</v>
      </c>
      <c r="C98" s="14" t="s">
        <v>2377</v>
      </c>
      <c r="D98" s="22" t="s">
        <v>38</v>
      </c>
      <c r="E98" s="15"/>
      <c r="F98" s="15"/>
      <c r="G98" s="68"/>
      <c r="H98" s="25">
        <f t="shared" si="3"/>
        <v>0</v>
      </c>
    </row>
    <row r="99" spans="2:8" s="5" customFormat="1" x14ac:dyDescent="0.2">
      <c r="B99" s="61"/>
      <c r="C99" s="14"/>
      <c r="D99" s="15"/>
      <c r="E99" s="15"/>
      <c r="F99" s="15"/>
      <c r="G99" s="67"/>
      <c r="H99" s="25" t="str">
        <f t="shared" si="3"/>
        <v/>
      </c>
    </row>
    <row r="100" spans="2:8" s="5" customFormat="1" ht="25.5" x14ac:dyDescent="0.2">
      <c r="B100" s="50" t="s">
        <v>2511</v>
      </c>
      <c r="C100" s="28" t="s">
        <v>2510</v>
      </c>
      <c r="D100" s="64"/>
      <c r="E100" s="15"/>
      <c r="F100" s="15"/>
      <c r="G100" s="67"/>
      <c r="H100" s="25" t="str">
        <f t="shared" si="3"/>
        <v/>
      </c>
    </row>
    <row r="101" spans="2:8" s="5" customFormat="1" x14ac:dyDescent="0.2">
      <c r="B101" s="61"/>
      <c r="C101" s="27"/>
      <c r="D101" s="64"/>
      <c r="E101" s="15"/>
      <c r="F101" s="15"/>
      <c r="G101" s="67"/>
      <c r="H101" s="25" t="str">
        <f t="shared" si="3"/>
        <v/>
      </c>
    </row>
    <row r="102" spans="2:8" s="5" customFormat="1" x14ac:dyDescent="0.2">
      <c r="B102" s="61" t="s">
        <v>53</v>
      </c>
      <c r="C102" s="14" t="s">
        <v>2377</v>
      </c>
      <c r="D102" s="22" t="s">
        <v>38</v>
      </c>
      <c r="E102" s="64"/>
      <c r="F102" s="64"/>
      <c r="G102" s="67"/>
      <c r="H102" s="25">
        <f t="shared" si="3"/>
        <v>0</v>
      </c>
    </row>
    <row r="103" spans="2:8" s="5" customFormat="1" x14ac:dyDescent="0.2">
      <c r="B103" s="61"/>
      <c r="C103" s="14"/>
      <c r="D103" s="15"/>
      <c r="E103" s="15"/>
      <c r="F103" s="15"/>
      <c r="G103" s="67"/>
      <c r="H103" s="25" t="str">
        <f t="shared" si="3"/>
        <v/>
      </c>
    </row>
    <row r="104" spans="2:8" s="5" customFormat="1" x14ac:dyDescent="0.2">
      <c r="B104" s="86" t="s">
        <v>55</v>
      </c>
      <c r="C104" s="14" t="s">
        <v>2377</v>
      </c>
      <c r="D104" s="22" t="s">
        <v>38</v>
      </c>
      <c r="E104" s="64"/>
      <c r="F104" s="64"/>
      <c r="G104" s="67"/>
      <c r="H104" s="25">
        <f t="shared" si="3"/>
        <v>0</v>
      </c>
    </row>
    <row r="105" spans="2:8" s="5" customFormat="1" x14ac:dyDescent="0.2">
      <c r="B105" s="61"/>
      <c r="C105" s="27"/>
      <c r="D105" s="64"/>
      <c r="E105" s="64"/>
      <c r="F105" s="64"/>
      <c r="G105" s="67"/>
      <c r="H105" s="25" t="str">
        <f t="shared" si="3"/>
        <v/>
      </c>
    </row>
    <row r="106" spans="2:8" s="5" customFormat="1" ht="25.5" x14ac:dyDescent="0.2">
      <c r="B106" s="50" t="s">
        <v>2509</v>
      </c>
      <c r="C106" s="28" t="s">
        <v>2508</v>
      </c>
      <c r="D106" s="64"/>
      <c r="E106" s="15"/>
      <c r="F106" s="15"/>
      <c r="G106" s="67"/>
      <c r="H106" s="25" t="str">
        <f t="shared" si="3"/>
        <v/>
      </c>
    </row>
    <row r="107" spans="2:8" s="5" customFormat="1" x14ac:dyDescent="0.2">
      <c r="B107" s="61"/>
      <c r="C107" s="27"/>
      <c r="D107" s="64"/>
      <c r="E107" s="15"/>
      <c r="F107" s="15"/>
      <c r="G107" s="67"/>
      <c r="H107" s="25" t="str">
        <f t="shared" si="3"/>
        <v/>
      </c>
    </row>
    <row r="108" spans="2:8" s="5" customFormat="1" x14ac:dyDescent="0.2">
      <c r="B108" s="61" t="s">
        <v>53</v>
      </c>
      <c r="C108" s="14" t="s">
        <v>2377</v>
      </c>
      <c r="D108" s="22" t="s">
        <v>38</v>
      </c>
      <c r="E108" s="15"/>
      <c r="F108" s="15"/>
      <c r="G108" s="67"/>
      <c r="H108" s="25">
        <f t="shared" si="3"/>
        <v>0</v>
      </c>
    </row>
    <row r="109" spans="2:8" s="5" customFormat="1" x14ac:dyDescent="0.2">
      <c r="B109" s="61"/>
      <c r="C109" s="14"/>
      <c r="D109" s="15"/>
      <c r="E109" s="15"/>
      <c r="F109" s="15"/>
      <c r="G109" s="67"/>
      <c r="H109" s="25" t="str">
        <f t="shared" si="3"/>
        <v/>
      </c>
    </row>
    <row r="110" spans="2:8" s="5" customFormat="1" x14ac:dyDescent="0.2">
      <c r="B110" s="86" t="s">
        <v>55</v>
      </c>
      <c r="C110" s="14" t="s">
        <v>2377</v>
      </c>
      <c r="D110" s="22" t="s">
        <v>38</v>
      </c>
      <c r="E110" s="15"/>
      <c r="F110" s="15"/>
      <c r="G110" s="16"/>
      <c r="H110" s="25">
        <f t="shared" si="3"/>
        <v>0</v>
      </c>
    </row>
    <row r="111" spans="2:8" s="5" customFormat="1" x14ac:dyDescent="0.2">
      <c r="B111" s="50"/>
      <c r="C111" s="14"/>
      <c r="D111" s="15"/>
      <c r="E111" s="15"/>
      <c r="F111" s="15"/>
      <c r="G111" s="16"/>
      <c r="H111" s="17" t="str">
        <f t="shared" ref="H111:H122" si="4">IF(D111="","",F111*G111)</f>
        <v/>
      </c>
    </row>
    <row r="112" spans="2:8" s="5" customFormat="1" ht="25.5" x14ac:dyDescent="0.2">
      <c r="B112" s="50" t="s">
        <v>2507</v>
      </c>
      <c r="C112" s="28" t="s">
        <v>2506</v>
      </c>
      <c r="D112" s="15"/>
      <c r="E112" s="15"/>
      <c r="F112" s="15"/>
      <c r="G112" s="16"/>
      <c r="H112" s="17" t="str">
        <f t="shared" si="4"/>
        <v/>
      </c>
    </row>
    <row r="113" spans="2:8" s="5" customFormat="1" x14ac:dyDescent="0.2">
      <c r="B113" s="50"/>
      <c r="C113" s="14"/>
      <c r="D113" s="15"/>
      <c r="E113" s="15"/>
      <c r="F113" s="15"/>
      <c r="G113" s="16"/>
      <c r="H113" s="17" t="str">
        <f t="shared" si="4"/>
        <v/>
      </c>
    </row>
    <row r="114" spans="2:8" s="5" customFormat="1" x14ac:dyDescent="0.2">
      <c r="B114" s="61" t="s">
        <v>53</v>
      </c>
      <c r="C114" s="14" t="s">
        <v>2273</v>
      </c>
      <c r="D114" s="22" t="s">
        <v>38</v>
      </c>
      <c r="E114" s="15"/>
      <c r="F114" s="15"/>
      <c r="G114" s="16"/>
      <c r="H114" s="17">
        <f t="shared" si="4"/>
        <v>0</v>
      </c>
    </row>
    <row r="115" spans="2:8" s="5" customFormat="1" x14ac:dyDescent="0.2">
      <c r="B115" s="61"/>
      <c r="C115" s="14"/>
      <c r="D115" s="15"/>
      <c r="E115" s="15"/>
      <c r="F115" s="15"/>
      <c r="G115" s="16"/>
      <c r="H115" s="17" t="str">
        <f t="shared" si="4"/>
        <v/>
      </c>
    </row>
    <row r="116" spans="2:8" s="5" customFormat="1" x14ac:dyDescent="0.2">
      <c r="B116" s="86" t="s">
        <v>55</v>
      </c>
      <c r="C116" s="14" t="s">
        <v>2273</v>
      </c>
      <c r="D116" s="22" t="s">
        <v>38</v>
      </c>
      <c r="E116" s="22"/>
      <c r="F116" s="23"/>
      <c r="G116" s="24"/>
      <c r="H116" s="25">
        <f t="shared" si="4"/>
        <v>0</v>
      </c>
    </row>
    <row r="117" spans="2:8" s="5" customFormat="1" x14ac:dyDescent="0.2">
      <c r="B117" s="61"/>
      <c r="C117" s="14"/>
      <c r="D117" s="15"/>
      <c r="E117" s="15"/>
      <c r="F117" s="26"/>
      <c r="G117" s="16"/>
      <c r="H117" s="25" t="str">
        <f t="shared" si="4"/>
        <v/>
      </c>
    </row>
    <row r="118" spans="2:8" s="5" customFormat="1" ht="25.5" x14ac:dyDescent="0.2">
      <c r="B118" s="50" t="s">
        <v>2505</v>
      </c>
      <c r="C118" s="14" t="s">
        <v>2504</v>
      </c>
      <c r="D118" s="22"/>
      <c r="E118" s="15"/>
      <c r="F118" s="26"/>
      <c r="G118" s="62"/>
      <c r="H118" s="25" t="str">
        <f t="shared" si="4"/>
        <v/>
      </c>
    </row>
    <row r="119" spans="2:8" s="5" customFormat="1" x14ac:dyDescent="0.2">
      <c r="B119" s="61"/>
      <c r="C119" s="14"/>
      <c r="D119" s="15"/>
      <c r="E119" s="15"/>
      <c r="F119" s="26"/>
      <c r="G119" s="16"/>
      <c r="H119" s="25" t="str">
        <f t="shared" si="4"/>
        <v/>
      </c>
    </row>
    <row r="120" spans="2:8" s="5" customFormat="1" ht="25.5" x14ac:dyDescent="0.2">
      <c r="B120" s="50" t="s">
        <v>2503</v>
      </c>
      <c r="C120" s="28" t="s">
        <v>2502</v>
      </c>
      <c r="D120" s="22" t="s">
        <v>1374</v>
      </c>
      <c r="E120" s="64"/>
      <c r="F120" s="26"/>
      <c r="G120" s="65"/>
      <c r="H120" s="25">
        <f t="shared" si="4"/>
        <v>0</v>
      </c>
    </row>
    <row r="121" spans="2:8" s="5" customFormat="1" x14ac:dyDescent="0.2">
      <c r="B121" s="50"/>
      <c r="C121" s="14"/>
      <c r="D121" s="15"/>
      <c r="E121" s="64"/>
      <c r="F121" s="26"/>
      <c r="G121" s="65"/>
      <c r="H121" s="25" t="str">
        <f t="shared" si="4"/>
        <v/>
      </c>
    </row>
    <row r="122" spans="2:8" s="5" customFormat="1" x14ac:dyDescent="0.2">
      <c r="B122" s="50" t="s">
        <v>53</v>
      </c>
      <c r="C122" s="28" t="s">
        <v>2377</v>
      </c>
      <c r="D122" s="22" t="s">
        <v>38</v>
      </c>
      <c r="E122" s="64"/>
      <c r="F122" s="26"/>
      <c r="G122" s="67"/>
      <c r="H122" s="25">
        <f t="shared" si="4"/>
        <v>0</v>
      </c>
    </row>
    <row r="123" spans="2:8" s="5" customFormat="1" x14ac:dyDescent="0.2">
      <c r="B123" s="50"/>
      <c r="C123" s="28"/>
      <c r="D123" s="22"/>
      <c r="E123" s="64"/>
      <c r="F123" s="26"/>
      <c r="G123" s="67"/>
      <c r="H123" s="25"/>
    </row>
    <row r="124" spans="2:8" s="5" customFormat="1" x14ac:dyDescent="0.2">
      <c r="B124" s="50" t="s">
        <v>55</v>
      </c>
      <c r="C124" s="28" t="s">
        <v>2377</v>
      </c>
      <c r="D124" s="22" t="s">
        <v>38</v>
      </c>
      <c r="E124" s="64"/>
      <c r="F124" s="26"/>
      <c r="G124" s="67"/>
      <c r="H124" s="25"/>
    </row>
    <row r="125" spans="2:8" s="5" customFormat="1" x14ac:dyDescent="0.2">
      <c r="B125" s="61"/>
      <c r="C125" s="14"/>
      <c r="D125" s="15"/>
      <c r="E125" s="64"/>
      <c r="F125" s="26"/>
      <c r="G125" s="65"/>
      <c r="H125" s="25" t="str">
        <f t="shared" ref="H125:H169" si="5">IF(D125="","",F125*G125)</f>
        <v/>
      </c>
    </row>
    <row r="126" spans="2:8" s="5" customFormat="1" ht="25.5" x14ac:dyDescent="0.2">
      <c r="B126" s="50" t="s">
        <v>2501</v>
      </c>
      <c r="C126" s="14" t="s">
        <v>2500</v>
      </c>
      <c r="D126" s="22" t="s">
        <v>1374</v>
      </c>
      <c r="E126" s="64"/>
      <c r="F126" s="26"/>
      <c r="G126" s="62"/>
      <c r="H126" s="25">
        <f t="shared" si="5"/>
        <v>0</v>
      </c>
    </row>
    <row r="127" spans="2:8" s="5" customFormat="1" x14ac:dyDescent="0.2">
      <c r="B127" s="61"/>
      <c r="C127" s="14"/>
      <c r="D127" s="15"/>
      <c r="E127" s="64"/>
      <c r="F127" s="26"/>
      <c r="G127" s="65"/>
      <c r="H127" s="25" t="str">
        <f t="shared" si="5"/>
        <v/>
      </c>
    </row>
    <row r="128" spans="2:8" s="5" customFormat="1" ht="16.5" customHeight="1" x14ac:dyDescent="0.2">
      <c r="B128" s="50" t="s">
        <v>2499</v>
      </c>
      <c r="C128" s="14" t="s">
        <v>2258</v>
      </c>
      <c r="D128" s="22" t="s">
        <v>38</v>
      </c>
      <c r="E128" s="15"/>
      <c r="F128" s="26"/>
      <c r="G128" s="16"/>
      <c r="H128" s="25">
        <f t="shared" si="5"/>
        <v>0</v>
      </c>
    </row>
    <row r="129" spans="2:9" s="5" customFormat="1" x14ac:dyDescent="0.2">
      <c r="B129" s="61"/>
      <c r="C129" s="14"/>
      <c r="D129" s="15"/>
      <c r="E129" s="15"/>
      <c r="F129" s="26"/>
      <c r="G129" s="16"/>
      <c r="H129" s="25" t="str">
        <f t="shared" si="5"/>
        <v/>
      </c>
    </row>
    <row r="130" spans="2:9" s="5" customFormat="1" ht="16.5" customHeight="1" x14ac:dyDescent="0.2">
      <c r="B130" s="50" t="s">
        <v>2498</v>
      </c>
      <c r="C130" s="14" t="s">
        <v>2258</v>
      </c>
      <c r="D130" s="22" t="s">
        <v>38</v>
      </c>
      <c r="E130" s="15"/>
      <c r="F130" s="26"/>
      <c r="G130" s="67"/>
      <c r="H130" s="25">
        <f t="shared" si="5"/>
        <v>0</v>
      </c>
    </row>
    <row r="131" spans="2:9" s="5" customFormat="1" x14ac:dyDescent="0.2">
      <c r="B131" s="61"/>
      <c r="C131" s="14"/>
      <c r="D131" s="15"/>
      <c r="E131" s="15"/>
      <c r="F131" s="26"/>
      <c r="G131" s="67"/>
      <c r="H131" s="25" t="str">
        <f t="shared" si="5"/>
        <v/>
      </c>
    </row>
    <row r="132" spans="2:9" s="5" customFormat="1" ht="16.5" customHeight="1" x14ac:dyDescent="0.2">
      <c r="B132" s="50" t="s">
        <v>2497</v>
      </c>
      <c r="C132" s="14" t="s">
        <v>2258</v>
      </c>
      <c r="D132" s="22" t="s">
        <v>38</v>
      </c>
      <c r="E132" s="15"/>
      <c r="F132" s="26"/>
      <c r="G132" s="62"/>
      <c r="H132" s="25">
        <f t="shared" si="5"/>
        <v>0</v>
      </c>
    </row>
    <row r="133" spans="2:9" s="5" customFormat="1" x14ac:dyDescent="0.2">
      <c r="B133" s="61"/>
      <c r="C133" s="14"/>
      <c r="D133" s="15"/>
      <c r="E133" s="15"/>
      <c r="F133" s="26"/>
      <c r="G133" s="29"/>
      <c r="H133" s="25" t="str">
        <f t="shared" si="5"/>
        <v/>
      </c>
    </row>
    <row r="134" spans="2:9" s="5" customFormat="1" x14ac:dyDescent="0.2">
      <c r="B134" s="50" t="s">
        <v>2496</v>
      </c>
      <c r="C134" s="14" t="s">
        <v>2233</v>
      </c>
      <c r="D134" s="22" t="s">
        <v>38</v>
      </c>
      <c r="E134" s="15"/>
      <c r="F134" s="26"/>
      <c r="G134" s="29"/>
      <c r="H134" s="25">
        <f t="shared" si="5"/>
        <v>0</v>
      </c>
    </row>
    <row r="135" spans="2:9" s="5" customFormat="1" x14ac:dyDescent="0.2">
      <c r="B135" s="50"/>
      <c r="C135" s="14"/>
      <c r="D135" s="22"/>
      <c r="E135" s="15"/>
      <c r="F135" s="26"/>
      <c r="G135" s="29"/>
      <c r="H135" s="25"/>
    </row>
    <row r="136" spans="2:9" s="5" customFormat="1" x14ac:dyDescent="0.2">
      <c r="B136" s="50"/>
      <c r="C136" s="14"/>
      <c r="D136" s="22"/>
      <c r="E136" s="15"/>
      <c r="F136" s="26"/>
      <c r="G136" s="29"/>
      <c r="H136" s="25"/>
    </row>
    <row r="137" spans="2:9" s="5" customFormat="1" x14ac:dyDescent="0.2">
      <c r="B137" s="50"/>
      <c r="C137" s="14"/>
      <c r="D137" s="22"/>
      <c r="E137" s="15"/>
      <c r="F137" s="26"/>
      <c r="G137" s="29"/>
      <c r="H137" s="25"/>
    </row>
    <row r="138" spans="2:9" s="30" customFormat="1" ht="20.100000000000001" customHeight="1" x14ac:dyDescent="0.2">
      <c r="B138" s="106" t="str">
        <f>$B$10</f>
        <v>C2.3</v>
      </c>
      <c r="C138" s="31" t="s">
        <v>14</v>
      </c>
      <c r="D138" s="32"/>
      <c r="E138" s="32"/>
      <c r="F138" s="33"/>
      <c r="G138" s="32"/>
      <c r="H138" s="34">
        <f>SUM(H84:H137)</f>
        <v>0</v>
      </c>
      <c r="I138" s="35"/>
    </row>
    <row r="139" spans="2:9" x14ac:dyDescent="0.2">
      <c r="B139" s="449" t="str">
        <f>Client1</f>
        <v>Province of KwaZulu-Natal</v>
      </c>
      <c r="C139" s="449"/>
      <c r="D139" s="449"/>
      <c r="E139" s="449"/>
      <c r="F139" s="450" t="str">
        <f>"Contract No. "&amp;ContractNo</f>
        <v>Contract No. ZNB01127/00000/00/HOD/INF/21/T</v>
      </c>
      <c r="G139" s="450"/>
      <c r="H139" s="450"/>
    </row>
    <row r="140" spans="2:9" x14ac:dyDescent="0.2">
      <c r="B140" s="449" t="str">
        <f>Client2</f>
        <v>Department of Transport</v>
      </c>
      <c r="C140" s="449"/>
      <c r="D140" s="449"/>
      <c r="E140" s="449"/>
      <c r="F140" s="450"/>
      <c r="G140" s="450"/>
      <c r="H140" s="450"/>
    </row>
    <row r="141" spans="2:9" x14ac:dyDescent="0.2">
      <c r="B141" s="452"/>
      <c r="C141" s="452"/>
      <c r="D141" s="452"/>
      <c r="E141" s="452"/>
      <c r="F141" s="451"/>
      <c r="G141" s="451"/>
      <c r="H141" s="451"/>
    </row>
    <row r="142" spans="2:9" x14ac:dyDescent="0.2">
      <c r="B142" s="443" t="s">
        <v>8</v>
      </c>
      <c r="C142" s="444"/>
      <c r="D142" s="444"/>
      <c r="E142" s="444"/>
      <c r="F142" s="444"/>
      <c r="G142" s="444"/>
      <c r="H142" s="453" t="str">
        <f>$H$4</f>
        <v>CHAPTER C2.3</v>
      </c>
      <c r="I142" s="6"/>
    </row>
    <row r="143" spans="2:9" x14ac:dyDescent="0.2">
      <c r="B143" s="445" t="str">
        <f>ContractDescription</f>
        <v>REHABILITATION OF PROVINCIAL ROAD P47-3 (KM 38.00 TO KM 48.00) IN THE EMPANGENI REGION</v>
      </c>
      <c r="C143" s="446"/>
      <c r="D143" s="446"/>
      <c r="E143" s="446"/>
      <c r="F143" s="446"/>
      <c r="G143" s="446"/>
      <c r="H143" s="450"/>
      <c r="I143" s="8"/>
    </row>
    <row r="144" spans="2:9" x14ac:dyDescent="0.2">
      <c r="B144" s="445"/>
      <c r="C144" s="446"/>
      <c r="D144" s="446"/>
      <c r="E144" s="446"/>
      <c r="F144" s="446"/>
      <c r="G144" s="446"/>
      <c r="H144" s="450"/>
      <c r="I144" s="8"/>
    </row>
    <row r="145" spans="2:9" x14ac:dyDescent="0.2">
      <c r="B145" s="447"/>
      <c r="C145" s="448"/>
      <c r="D145" s="448"/>
      <c r="E145" s="448"/>
      <c r="F145" s="448"/>
      <c r="G145" s="448"/>
      <c r="H145" s="451"/>
      <c r="I145" s="8"/>
    </row>
    <row r="146" spans="2:9" s="9" customFormat="1" ht="24.95" customHeight="1" x14ac:dyDescent="0.2">
      <c r="B146" s="72" t="s">
        <v>0</v>
      </c>
      <c r="C146" s="11" t="s">
        <v>1</v>
      </c>
      <c r="D146" s="11" t="s">
        <v>2</v>
      </c>
      <c r="E146" s="11" t="s">
        <v>10</v>
      </c>
      <c r="F146" s="11" t="s">
        <v>3</v>
      </c>
      <c r="G146" s="11" t="s">
        <v>4</v>
      </c>
      <c r="H146" s="11" t="s">
        <v>5</v>
      </c>
      <c r="I146" s="12"/>
    </row>
    <row r="147" spans="2:9" s="30" customFormat="1" ht="20.100000000000001" customHeight="1" x14ac:dyDescent="0.2">
      <c r="B147" s="76"/>
      <c r="C147" s="31" t="s">
        <v>29</v>
      </c>
      <c r="D147" s="32"/>
      <c r="E147" s="32"/>
      <c r="F147" s="33"/>
      <c r="G147" s="32"/>
      <c r="H147" s="34">
        <f>H138</f>
        <v>0</v>
      </c>
      <c r="I147" s="35"/>
    </row>
    <row r="148" spans="2:9" s="5" customFormat="1" x14ac:dyDescent="0.2">
      <c r="B148" s="50"/>
      <c r="C148" s="14"/>
      <c r="D148" s="22"/>
      <c r="E148" s="15"/>
      <c r="F148" s="26"/>
      <c r="G148" s="29"/>
      <c r="H148" s="25"/>
    </row>
    <row r="149" spans="2:9" s="5" customFormat="1" ht="25.5" x14ac:dyDescent="0.2">
      <c r="B149" s="50" t="s">
        <v>2495</v>
      </c>
      <c r="C149" s="14" t="s">
        <v>2494</v>
      </c>
      <c r="D149" s="22"/>
      <c r="E149" s="15"/>
      <c r="F149" s="26"/>
      <c r="G149" s="67"/>
      <c r="H149" s="25" t="str">
        <f t="shared" si="5"/>
        <v/>
      </c>
    </row>
    <row r="150" spans="2:9" s="5" customFormat="1" x14ac:dyDescent="0.2">
      <c r="B150" s="61"/>
      <c r="C150" s="14"/>
      <c r="D150" s="15"/>
      <c r="E150" s="15"/>
      <c r="F150" s="26"/>
      <c r="G150" s="29"/>
      <c r="H150" s="25" t="str">
        <f t="shared" si="5"/>
        <v/>
      </c>
    </row>
    <row r="151" spans="2:9" s="5" customFormat="1" x14ac:dyDescent="0.2">
      <c r="B151" s="50" t="s">
        <v>2493</v>
      </c>
      <c r="C151" s="14" t="s">
        <v>2491</v>
      </c>
      <c r="D151" s="22" t="s">
        <v>38</v>
      </c>
      <c r="E151" s="15"/>
      <c r="F151" s="26"/>
      <c r="G151" s="62"/>
      <c r="H151" s="25">
        <f t="shared" si="5"/>
        <v>0</v>
      </c>
    </row>
    <row r="152" spans="2:9" s="5" customFormat="1" x14ac:dyDescent="0.2">
      <c r="B152" s="61"/>
      <c r="C152" s="14"/>
      <c r="D152" s="15"/>
      <c r="E152" s="15"/>
      <c r="F152" s="15"/>
      <c r="G152" s="16"/>
      <c r="H152" s="25" t="str">
        <f t="shared" si="5"/>
        <v/>
      </c>
    </row>
    <row r="153" spans="2:9" s="5" customFormat="1" x14ac:dyDescent="0.2">
      <c r="B153" s="50" t="s">
        <v>2492</v>
      </c>
      <c r="C153" s="14" t="s">
        <v>2491</v>
      </c>
      <c r="D153" s="22" t="s">
        <v>1374</v>
      </c>
      <c r="E153" s="15"/>
      <c r="F153" s="15"/>
      <c r="G153" s="67"/>
      <c r="H153" s="25">
        <f t="shared" si="5"/>
        <v>0</v>
      </c>
    </row>
    <row r="154" spans="2:9" s="5" customFormat="1" x14ac:dyDescent="0.2">
      <c r="B154" s="61"/>
      <c r="C154" s="14"/>
      <c r="D154" s="15"/>
      <c r="E154" s="15"/>
      <c r="F154" s="15"/>
      <c r="G154" s="67"/>
      <c r="H154" s="25" t="str">
        <f t="shared" si="5"/>
        <v/>
      </c>
    </row>
    <row r="155" spans="2:9" s="5" customFormat="1" x14ac:dyDescent="0.2">
      <c r="B155" s="50" t="s">
        <v>2490</v>
      </c>
      <c r="C155" s="14" t="s">
        <v>2489</v>
      </c>
      <c r="D155" s="22" t="s">
        <v>38</v>
      </c>
      <c r="E155" s="15"/>
      <c r="F155" s="15"/>
      <c r="G155" s="67"/>
      <c r="H155" s="25">
        <f t="shared" si="5"/>
        <v>0</v>
      </c>
    </row>
    <row r="156" spans="2:9" s="5" customFormat="1" x14ac:dyDescent="0.2">
      <c r="B156" s="61"/>
      <c r="C156" s="14"/>
      <c r="D156" s="15"/>
      <c r="E156" s="15"/>
      <c r="F156" s="15"/>
      <c r="G156" s="67"/>
      <c r="H156" s="25" t="str">
        <f t="shared" si="5"/>
        <v/>
      </c>
    </row>
    <row r="157" spans="2:9" s="5" customFormat="1" x14ac:dyDescent="0.2">
      <c r="B157" s="50" t="s">
        <v>2488</v>
      </c>
      <c r="C157" s="14" t="s">
        <v>2487</v>
      </c>
      <c r="D157" s="22" t="s">
        <v>38</v>
      </c>
      <c r="E157" s="15"/>
      <c r="F157" s="15"/>
      <c r="G157" s="68"/>
      <c r="H157" s="25">
        <f t="shared" si="5"/>
        <v>0</v>
      </c>
    </row>
    <row r="158" spans="2:9" s="5" customFormat="1" x14ac:dyDescent="0.2">
      <c r="B158" s="61"/>
      <c r="C158" s="14"/>
      <c r="D158" s="15"/>
      <c r="E158" s="15"/>
      <c r="F158" s="15"/>
      <c r="G158" s="67"/>
      <c r="H158" s="25" t="str">
        <f t="shared" si="5"/>
        <v/>
      </c>
    </row>
    <row r="159" spans="2:9" s="5" customFormat="1" x14ac:dyDescent="0.2">
      <c r="B159" s="50" t="s">
        <v>2486</v>
      </c>
      <c r="C159" s="14" t="s">
        <v>2285</v>
      </c>
      <c r="D159" s="22" t="s">
        <v>1374</v>
      </c>
      <c r="E159" s="15"/>
      <c r="F159" s="15"/>
      <c r="G159" s="67"/>
      <c r="H159" s="25">
        <f t="shared" si="5"/>
        <v>0</v>
      </c>
    </row>
    <row r="160" spans="2:9" s="5" customFormat="1" x14ac:dyDescent="0.2">
      <c r="B160" s="61"/>
      <c r="C160" s="14"/>
      <c r="D160" s="15"/>
      <c r="E160" s="15"/>
      <c r="F160" s="15"/>
      <c r="G160" s="67"/>
      <c r="H160" s="25" t="str">
        <f t="shared" si="5"/>
        <v/>
      </c>
    </row>
    <row r="161" spans="2:8" s="5" customFormat="1" x14ac:dyDescent="0.2">
      <c r="B161" s="50" t="s">
        <v>53</v>
      </c>
      <c r="C161" s="14" t="s">
        <v>2284</v>
      </c>
      <c r="D161" s="22" t="s">
        <v>38</v>
      </c>
      <c r="E161" s="64"/>
      <c r="F161" s="64"/>
      <c r="G161" s="67"/>
      <c r="H161" s="25">
        <f t="shared" si="5"/>
        <v>0</v>
      </c>
    </row>
    <row r="162" spans="2:8" s="5" customFormat="1" x14ac:dyDescent="0.2">
      <c r="B162" s="61"/>
      <c r="C162" s="14"/>
      <c r="D162" s="15"/>
      <c r="E162" s="15"/>
      <c r="F162" s="15"/>
      <c r="G162" s="67"/>
      <c r="H162" s="25" t="str">
        <f t="shared" si="5"/>
        <v/>
      </c>
    </row>
    <row r="163" spans="2:8" s="5" customFormat="1" x14ac:dyDescent="0.2">
      <c r="B163" s="50" t="s">
        <v>55</v>
      </c>
      <c r="C163" s="14" t="s">
        <v>2284</v>
      </c>
      <c r="D163" s="22" t="s">
        <v>38</v>
      </c>
      <c r="E163" s="64"/>
      <c r="F163" s="64"/>
      <c r="G163" s="67"/>
      <c r="H163" s="25">
        <f t="shared" si="5"/>
        <v>0</v>
      </c>
    </row>
    <row r="164" spans="2:8" s="5" customFormat="1" x14ac:dyDescent="0.2">
      <c r="B164" s="61"/>
      <c r="C164" s="27"/>
      <c r="D164" s="64"/>
      <c r="E164" s="64"/>
      <c r="F164" s="64"/>
      <c r="G164" s="67"/>
      <c r="H164" s="25" t="str">
        <f t="shared" si="5"/>
        <v/>
      </c>
    </row>
    <row r="165" spans="2:8" s="5" customFormat="1" ht="25.5" x14ac:dyDescent="0.2">
      <c r="B165" s="50" t="s">
        <v>2485</v>
      </c>
      <c r="C165" s="28" t="s">
        <v>2484</v>
      </c>
      <c r="D165" s="64"/>
      <c r="E165" s="15"/>
      <c r="F165" s="15"/>
      <c r="G165" s="67"/>
      <c r="H165" s="25" t="str">
        <f t="shared" si="5"/>
        <v/>
      </c>
    </row>
    <row r="166" spans="2:8" s="5" customFormat="1" x14ac:dyDescent="0.2">
      <c r="B166" s="61"/>
      <c r="C166" s="27"/>
      <c r="D166" s="64"/>
      <c r="E166" s="15"/>
      <c r="F166" s="15"/>
      <c r="G166" s="67"/>
      <c r="H166" s="25" t="str">
        <f t="shared" si="5"/>
        <v/>
      </c>
    </row>
    <row r="167" spans="2:8" s="5" customFormat="1" ht="25.5" x14ac:dyDescent="0.2">
      <c r="B167" s="61" t="s">
        <v>2483</v>
      </c>
      <c r="C167" s="14" t="s">
        <v>2481</v>
      </c>
      <c r="D167" s="22"/>
      <c r="E167" s="15"/>
      <c r="F167" s="15"/>
      <c r="G167" s="67"/>
      <c r="H167" s="25" t="str">
        <f t="shared" si="5"/>
        <v/>
      </c>
    </row>
    <row r="168" spans="2:8" s="5" customFormat="1" x14ac:dyDescent="0.2">
      <c r="B168" s="61"/>
      <c r="C168" s="14"/>
      <c r="D168" s="15"/>
      <c r="E168" s="15"/>
      <c r="F168" s="15"/>
      <c r="G168" s="67"/>
      <c r="H168" s="25" t="str">
        <f t="shared" si="5"/>
        <v/>
      </c>
    </row>
    <row r="169" spans="2:8" s="5" customFormat="1" x14ac:dyDescent="0.2">
      <c r="B169" s="86" t="s">
        <v>53</v>
      </c>
      <c r="C169" s="14" t="s">
        <v>2480</v>
      </c>
      <c r="D169" s="22" t="s">
        <v>38</v>
      </c>
      <c r="E169" s="15"/>
      <c r="F169" s="15"/>
      <c r="G169" s="16"/>
      <c r="H169" s="25">
        <f t="shared" si="5"/>
        <v>0</v>
      </c>
    </row>
    <row r="170" spans="2:8" s="5" customFormat="1" x14ac:dyDescent="0.2">
      <c r="B170" s="50"/>
      <c r="C170" s="14"/>
      <c r="D170" s="15"/>
      <c r="E170" s="15"/>
      <c r="F170" s="15"/>
      <c r="G170" s="16"/>
      <c r="H170" s="17" t="str">
        <f t="shared" ref="H170:H231" si="6">IF(D170="","",F170*G170)</f>
        <v/>
      </c>
    </row>
    <row r="171" spans="2:8" s="5" customFormat="1" x14ac:dyDescent="0.2">
      <c r="B171" s="86" t="s">
        <v>55</v>
      </c>
      <c r="C171" s="14" t="s">
        <v>2480</v>
      </c>
      <c r="D171" s="22" t="s">
        <v>38</v>
      </c>
      <c r="E171" s="15"/>
      <c r="F171" s="15"/>
      <c r="G171" s="16"/>
      <c r="H171" s="17">
        <f t="shared" si="6"/>
        <v>0</v>
      </c>
    </row>
    <row r="172" spans="2:8" s="5" customFormat="1" x14ac:dyDescent="0.2">
      <c r="B172" s="50"/>
      <c r="C172" s="14"/>
      <c r="D172" s="15"/>
      <c r="E172" s="15"/>
      <c r="F172" s="15"/>
      <c r="G172" s="16"/>
      <c r="H172" s="17" t="str">
        <f t="shared" si="6"/>
        <v/>
      </c>
    </row>
    <row r="173" spans="2:8" s="5" customFormat="1" x14ac:dyDescent="0.2">
      <c r="B173" s="50" t="s">
        <v>65</v>
      </c>
      <c r="C173" s="14" t="s">
        <v>2233</v>
      </c>
      <c r="D173" s="22" t="s">
        <v>38</v>
      </c>
      <c r="E173" s="15"/>
      <c r="F173" s="15"/>
      <c r="G173" s="16"/>
      <c r="H173" s="17">
        <f t="shared" si="6"/>
        <v>0</v>
      </c>
    </row>
    <row r="174" spans="2:8" s="5" customFormat="1" x14ac:dyDescent="0.2">
      <c r="B174" s="61"/>
      <c r="C174" s="14"/>
      <c r="D174" s="15"/>
      <c r="E174" s="15"/>
      <c r="F174" s="15"/>
      <c r="G174" s="16"/>
      <c r="H174" s="17" t="str">
        <f t="shared" si="6"/>
        <v/>
      </c>
    </row>
    <row r="175" spans="2:8" s="5" customFormat="1" ht="25.5" x14ac:dyDescent="0.2">
      <c r="B175" s="50" t="s">
        <v>2482</v>
      </c>
      <c r="C175" s="14" t="s">
        <v>2481</v>
      </c>
      <c r="D175" s="22"/>
      <c r="E175" s="22"/>
      <c r="F175" s="23"/>
      <c r="G175" s="24"/>
      <c r="H175" s="25" t="str">
        <f t="shared" si="6"/>
        <v/>
      </c>
    </row>
    <row r="176" spans="2:8" s="5" customFormat="1" x14ac:dyDescent="0.2">
      <c r="B176" s="61"/>
      <c r="C176" s="14"/>
      <c r="D176" s="15"/>
      <c r="E176" s="15"/>
      <c r="F176" s="26"/>
      <c r="G176" s="16"/>
      <c r="H176" s="25" t="str">
        <f t="shared" si="6"/>
        <v/>
      </c>
    </row>
    <row r="177" spans="2:8" s="5" customFormat="1" x14ac:dyDescent="0.2">
      <c r="B177" s="50" t="s">
        <v>53</v>
      </c>
      <c r="C177" s="14" t="s">
        <v>2480</v>
      </c>
      <c r="D177" s="22" t="s">
        <v>38</v>
      </c>
      <c r="E177" s="15"/>
      <c r="F177" s="26"/>
      <c r="G177" s="62"/>
      <c r="H177" s="25">
        <f t="shared" si="6"/>
        <v>0</v>
      </c>
    </row>
    <row r="178" spans="2:8" s="5" customFormat="1" x14ac:dyDescent="0.2">
      <c r="B178" s="61"/>
      <c r="C178" s="14"/>
      <c r="D178" s="15"/>
      <c r="E178" s="15"/>
      <c r="F178" s="26"/>
      <c r="G178" s="16"/>
      <c r="H178" s="25" t="str">
        <f t="shared" si="6"/>
        <v/>
      </c>
    </row>
    <row r="179" spans="2:8" s="5" customFormat="1" x14ac:dyDescent="0.2">
      <c r="B179" s="50" t="s">
        <v>55</v>
      </c>
      <c r="C179" s="14" t="s">
        <v>2480</v>
      </c>
      <c r="D179" s="22" t="s">
        <v>38</v>
      </c>
      <c r="E179" s="64"/>
      <c r="F179" s="26"/>
      <c r="G179" s="65"/>
      <c r="H179" s="25">
        <f t="shared" si="6"/>
        <v>0</v>
      </c>
    </row>
    <row r="180" spans="2:8" s="5" customFormat="1" x14ac:dyDescent="0.2">
      <c r="B180" s="50"/>
      <c r="C180" s="14"/>
      <c r="D180" s="15"/>
      <c r="E180" s="64"/>
      <c r="F180" s="26"/>
      <c r="G180" s="65"/>
      <c r="H180" s="25" t="str">
        <f t="shared" si="6"/>
        <v/>
      </c>
    </row>
    <row r="181" spans="2:8" s="5" customFormat="1" x14ac:dyDescent="0.2">
      <c r="B181" s="50" t="s">
        <v>65</v>
      </c>
      <c r="C181" s="28" t="s">
        <v>2233</v>
      </c>
      <c r="D181" s="22" t="s">
        <v>38</v>
      </c>
      <c r="E181" s="64"/>
      <c r="F181" s="26"/>
      <c r="G181" s="67"/>
      <c r="H181" s="25">
        <f t="shared" si="6"/>
        <v>0</v>
      </c>
    </row>
    <row r="182" spans="2:8" s="5" customFormat="1" x14ac:dyDescent="0.2">
      <c r="B182" s="61"/>
      <c r="C182" s="14"/>
      <c r="D182" s="15"/>
      <c r="E182" s="64"/>
      <c r="F182" s="26"/>
      <c r="G182" s="65"/>
      <c r="H182" s="25" t="str">
        <f t="shared" si="6"/>
        <v/>
      </c>
    </row>
    <row r="183" spans="2:8" s="5" customFormat="1" x14ac:dyDescent="0.2">
      <c r="B183" s="50" t="s">
        <v>2479</v>
      </c>
      <c r="C183" s="14" t="s">
        <v>2478</v>
      </c>
      <c r="D183" s="22"/>
      <c r="E183" s="64"/>
      <c r="F183" s="26"/>
      <c r="G183" s="62"/>
      <c r="H183" s="25" t="str">
        <f t="shared" si="6"/>
        <v/>
      </c>
    </row>
    <row r="184" spans="2:8" s="5" customFormat="1" x14ac:dyDescent="0.2">
      <c r="B184" s="61"/>
      <c r="C184" s="14"/>
      <c r="D184" s="15"/>
      <c r="E184" s="64"/>
      <c r="F184" s="26"/>
      <c r="G184" s="65"/>
      <c r="H184" s="25" t="str">
        <f t="shared" si="6"/>
        <v/>
      </c>
    </row>
    <row r="185" spans="2:8" s="5" customFormat="1" x14ac:dyDescent="0.2">
      <c r="B185" s="50" t="s">
        <v>53</v>
      </c>
      <c r="C185" s="14" t="s">
        <v>2477</v>
      </c>
      <c r="D185" s="22" t="s">
        <v>2476</v>
      </c>
      <c r="E185" s="15"/>
      <c r="F185" s="26"/>
      <c r="G185" s="16"/>
      <c r="H185" s="25">
        <f t="shared" si="6"/>
        <v>0</v>
      </c>
    </row>
    <row r="186" spans="2:8" s="5" customFormat="1" x14ac:dyDescent="0.2">
      <c r="B186" s="61"/>
      <c r="C186" s="14"/>
      <c r="D186" s="15"/>
      <c r="E186" s="15"/>
      <c r="F186" s="26"/>
      <c r="G186" s="16"/>
      <c r="H186" s="25" t="str">
        <f t="shared" si="6"/>
        <v/>
      </c>
    </row>
    <row r="187" spans="2:8" s="5" customFormat="1" x14ac:dyDescent="0.2">
      <c r="B187" s="50" t="s">
        <v>55</v>
      </c>
      <c r="C187" s="14" t="s">
        <v>2477</v>
      </c>
      <c r="D187" s="22" t="s">
        <v>2476</v>
      </c>
      <c r="E187" s="15"/>
      <c r="F187" s="26"/>
      <c r="G187" s="67"/>
      <c r="H187" s="25">
        <f t="shared" si="6"/>
        <v>0</v>
      </c>
    </row>
    <row r="188" spans="2:8" s="5" customFormat="1" x14ac:dyDescent="0.2">
      <c r="B188" s="61"/>
      <c r="C188" s="14"/>
      <c r="D188" s="15"/>
      <c r="E188" s="15"/>
      <c r="F188" s="26"/>
      <c r="G188" s="67"/>
      <c r="H188" s="25" t="str">
        <f t="shared" si="6"/>
        <v/>
      </c>
    </row>
    <row r="189" spans="2:8" s="5" customFormat="1" x14ac:dyDescent="0.2">
      <c r="B189" s="50" t="s">
        <v>2475</v>
      </c>
      <c r="C189" s="14" t="s">
        <v>2474</v>
      </c>
      <c r="D189" s="22"/>
      <c r="E189" s="15"/>
      <c r="F189" s="26"/>
      <c r="G189" s="62"/>
      <c r="H189" s="25" t="str">
        <f t="shared" si="6"/>
        <v/>
      </c>
    </row>
    <row r="190" spans="2:8" s="5" customFormat="1" x14ac:dyDescent="0.2">
      <c r="B190" s="61"/>
      <c r="C190" s="14"/>
      <c r="D190" s="15"/>
      <c r="E190" s="15"/>
      <c r="F190" s="26"/>
      <c r="G190" s="29"/>
      <c r="H190" s="25" t="str">
        <f t="shared" si="6"/>
        <v/>
      </c>
    </row>
    <row r="191" spans="2:8" s="5" customFormat="1" ht="25.5" x14ac:dyDescent="0.2">
      <c r="B191" s="50" t="s">
        <v>53</v>
      </c>
      <c r="C191" s="14" t="s">
        <v>2471</v>
      </c>
      <c r="D191" s="22" t="s">
        <v>2399</v>
      </c>
      <c r="E191" s="15"/>
      <c r="F191" s="26"/>
      <c r="G191" s="29"/>
      <c r="H191" s="25">
        <f t="shared" si="6"/>
        <v>0</v>
      </c>
    </row>
    <row r="192" spans="2:8" s="5" customFormat="1" x14ac:dyDescent="0.2">
      <c r="B192" s="61"/>
      <c r="C192" s="14"/>
      <c r="D192" s="15"/>
      <c r="E192" s="15"/>
      <c r="F192" s="26"/>
      <c r="G192" s="29"/>
      <c r="H192" s="25" t="str">
        <f t="shared" si="6"/>
        <v/>
      </c>
    </row>
    <row r="193" spans="2:9" s="5" customFormat="1" ht="25.5" x14ac:dyDescent="0.2">
      <c r="B193" s="50" t="s">
        <v>55</v>
      </c>
      <c r="C193" s="14" t="s">
        <v>2471</v>
      </c>
      <c r="D193" s="22" t="s">
        <v>2399</v>
      </c>
      <c r="E193" s="15"/>
      <c r="F193" s="26"/>
      <c r="G193" s="67"/>
      <c r="H193" s="25">
        <f t="shared" si="6"/>
        <v>0</v>
      </c>
    </row>
    <row r="194" spans="2:9" s="5" customFormat="1" x14ac:dyDescent="0.2">
      <c r="B194" s="61"/>
      <c r="C194" s="14"/>
      <c r="D194" s="15"/>
      <c r="E194" s="15"/>
      <c r="F194" s="26"/>
      <c r="G194" s="29"/>
      <c r="H194" s="25" t="str">
        <f t="shared" si="6"/>
        <v/>
      </c>
    </row>
    <row r="195" spans="2:9" s="5" customFormat="1" x14ac:dyDescent="0.2">
      <c r="B195" s="50" t="s">
        <v>2470</v>
      </c>
      <c r="C195" s="14" t="s">
        <v>2469</v>
      </c>
      <c r="D195" s="22" t="s">
        <v>2399</v>
      </c>
      <c r="E195" s="15"/>
      <c r="F195" s="26"/>
      <c r="G195" s="62"/>
      <c r="H195" s="25">
        <f t="shared" si="6"/>
        <v>0</v>
      </c>
    </row>
    <row r="196" spans="2:9" s="5" customFormat="1" x14ac:dyDescent="0.2">
      <c r="B196" s="50"/>
      <c r="C196" s="14"/>
      <c r="D196" s="22"/>
      <c r="E196" s="15"/>
      <c r="F196" s="26"/>
      <c r="G196" s="62"/>
      <c r="H196" s="25"/>
    </row>
    <row r="197" spans="2:9" s="5" customFormat="1" x14ac:dyDescent="0.2">
      <c r="B197" s="50"/>
      <c r="C197" s="14"/>
      <c r="D197" s="22"/>
      <c r="E197" s="15"/>
      <c r="F197" s="26"/>
      <c r="G197" s="62"/>
      <c r="H197" s="25"/>
    </row>
    <row r="198" spans="2:9" s="5" customFormat="1" x14ac:dyDescent="0.2">
      <c r="B198" s="50"/>
      <c r="C198" s="14"/>
      <c r="D198" s="22"/>
      <c r="E198" s="15"/>
      <c r="F198" s="26"/>
      <c r="G198" s="62"/>
      <c r="H198" s="25"/>
    </row>
    <row r="199" spans="2:9" s="5" customFormat="1" x14ac:dyDescent="0.2">
      <c r="B199" s="50"/>
      <c r="C199" s="14"/>
      <c r="D199" s="22"/>
      <c r="E199" s="15"/>
      <c r="F199" s="26"/>
      <c r="G199" s="62"/>
      <c r="H199" s="25"/>
    </row>
    <row r="200" spans="2:9" s="5" customFormat="1" x14ac:dyDescent="0.2">
      <c r="B200" s="50"/>
      <c r="C200" s="14"/>
      <c r="D200" s="22"/>
      <c r="E200" s="15"/>
      <c r="F200" s="26"/>
      <c r="G200" s="62"/>
      <c r="H200" s="25"/>
    </row>
    <row r="201" spans="2:9" s="5" customFormat="1" x14ac:dyDescent="0.2">
      <c r="B201" s="50"/>
      <c r="C201" s="14"/>
      <c r="D201" s="22"/>
      <c r="E201" s="15"/>
      <c r="F201" s="26"/>
      <c r="G201" s="62"/>
      <c r="H201" s="25"/>
    </row>
    <row r="202" spans="2:9" s="5" customFormat="1" x14ac:dyDescent="0.2">
      <c r="B202" s="50"/>
      <c r="C202" s="14"/>
      <c r="D202" s="22"/>
      <c r="E202" s="15"/>
      <c r="F202" s="26"/>
      <c r="G202" s="62"/>
      <c r="H202" s="25"/>
    </row>
    <row r="203" spans="2:9" s="5" customFormat="1" x14ac:dyDescent="0.2">
      <c r="B203" s="61"/>
      <c r="C203" s="14"/>
      <c r="D203" s="15"/>
      <c r="E203" s="15"/>
      <c r="F203" s="15"/>
      <c r="G203" s="16"/>
      <c r="H203" s="25" t="str">
        <f t="shared" si="6"/>
        <v/>
      </c>
    </row>
    <row r="204" spans="2:9" s="30" customFormat="1" ht="20.100000000000001" customHeight="1" x14ac:dyDescent="0.2">
      <c r="B204" s="106" t="str">
        <f>$B$10</f>
        <v>C2.3</v>
      </c>
      <c r="C204" s="31" t="s">
        <v>14</v>
      </c>
      <c r="D204" s="32"/>
      <c r="E204" s="32"/>
      <c r="F204" s="33"/>
      <c r="G204" s="32"/>
      <c r="H204" s="34">
        <f>SUM(H147:H203)</f>
        <v>0</v>
      </c>
      <c r="I204" s="35"/>
    </row>
    <row r="205" spans="2:9" x14ac:dyDescent="0.2">
      <c r="B205" s="449" t="str">
        <f>Client1</f>
        <v>Province of KwaZulu-Natal</v>
      </c>
      <c r="C205" s="449"/>
      <c r="D205" s="449"/>
      <c r="E205" s="449"/>
      <c r="F205" s="450" t="str">
        <f>"Contract No. "&amp;ContractNo</f>
        <v>Contract No. ZNB01127/00000/00/HOD/INF/21/T</v>
      </c>
      <c r="G205" s="450"/>
      <c r="H205" s="450"/>
    </row>
    <row r="206" spans="2:9" x14ac:dyDescent="0.2">
      <c r="B206" s="449" t="str">
        <f>Client2</f>
        <v>Department of Transport</v>
      </c>
      <c r="C206" s="449"/>
      <c r="D206" s="449"/>
      <c r="E206" s="449"/>
      <c r="F206" s="450"/>
      <c r="G206" s="450"/>
      <c r="H206" s="450"/>
    </row>
    <row r="207" spans="2:9" x14ac:dyDescent="0.2">
      <c r="B207" s="452"/>
      <c r="C207" s="452"/>
      <c r="D207" s="452"/>
      <c r="E207" s="452"/>
      <c r="F207" s="451"/>
      <c r="G207" s="451"/>
      <c r="H207" s="451"/>
    </row>
    <row r="208" spans="2:9" x14ac:dyDescent="0.2">
      <c r="B208" s="443" t="s">
        <v>8</v>
      </c>
      <c r="C208" s="444"/>
      <c r="D208" s="444"/>
      <c r="E208" s="444"/>
      <c r="F208" s="444"/>
      <c r="G208" s="444"/>
      <c r="H208" s="453" t="str">
        <f>$H$4</f>
        <v>CHAPTER C2.3</v>
      </c>
      <c r="I208" s="6"/>
    </row>
    <row r="209" spans="2:9" x14ac:dyDescent="0.2">
      <c r="B209" s="445" t="str">
        <f>ContractDescription</f>
        <v>REHABILITATION OF PROVINCIAL ROAD P47-3 (KM 38.00 TO KM 48.00) IN THE EMPANGENI REGION</v>
      </c>
      <c r="C209" s="446"/>
      <c r="D209" s="446"/>
      <c r="E209" s="446"/>
      <c r="F209" s="446"/>
      <c r="G209" s="446"/>
      <c r="H209" s="450"/>
      <c r="I209" s="8"/>
    </row>
    <row r="210" spans="2:9" x14ac:dyDescent="0.2">
      <c r="B210" s="445"/>
      <c r="C210" s="446"/>
      <c r="D210" s="446"/>
      <c r="E210" s="446"/>
      <c r="F210" s="446"/>
      <c r="G210" s="446"/>
      <c r="H210" s="450"/>
      <c r="I210" s="8"/>
    </row>
    <row r="211" spans="2:9" x14ac:dyDescent="0.2">
      <c r="B211" s="447"/>
      <c r="C211" s="448"/>
      <c r="D211" s="448"/>
      <c r="E211" s="448"/>
      <c r="F211" s="448"/>
      <c r="G211" s="448"/>
      <c r="H211" s="451"/>
      <c r="I211" s="8"/>
    </row>
    <row r="212" spans="2:9" s="9" customFormat="1" ht="24.95" customHeight="1" x14ac:dyDescent="0.2">
      <c r="B212" s="72" t="s">
        <v>0</v>
      </c>
      <c r="C212" s="11" t="s">
        <v>1</v>
      </c>
      <c r="D212" s="11" t="s">
        <v>2</v>
      </c>
      <c r="E212" s="11" t="s">
        <v>10</v>
      </c>
      <c r="F212" s="11" t="s">
        <v>3</v>
      </c>
      <c r="G212" s="11" t="s">
        <v>4</v>
      </c>
      <c r="H212" s="11" t="s">
        <v>5</v>
      </c>
      <c r="I212" s="12"/>
    </row>
    <row r="213" spans="2:9" s="30" customFormat="1" ht="20.100000000000001" customHeight="1" x14ac:dyDescent="0.2">
      <c r="B213" s="76"/>
      <c r="C213" s="31" t="s">
        <v>29</v>
      </c>
      <c r="D213" s="32"/>
      <c r="E213" s="32"/>
      <c r="F213" s="33"/>
      <c r="G213" s="32"/>
      <c r="H213" s="34">
        <f>H204</f>
        <v>0</v>
      </c>
      <c r="I213" s="35"/>
    </row>
    <row r="214" spans="2:9" s="5" customFormat="1" x14ac:dyDescent="0.2">
      <c r="B214" s="61"/>
      <c r="C214" s="14"/>
      <c r="D214" s="15"/>
      <c r="E214" s="15"/>
      <c r="F214" s="15"/>
      <c r="G214" s="16"/>
      <c r="H214" s="25"/>
    </row>
    <row r="215" spans="2:9" s="5" customFormat="1" ht="25.5" x14ac:dyDescent="0.2">
      <c r="B215" s="50" t="s">
        <v>2473</v>
      </c>
      <c r="C215" s="14" t="s">
        <v>2472</v>
      </c>
      <c r="D215" s="22"/>
      <c r="E215" s="15"/>
      <c r="F215" s="15"/>
      <c r="G215" s="67"/>
      <c r="H215" s="25" t="str">
        <f t="shared" si="6"/>
        <v/>
      </c>
    </row>
    <row r="216" spans="2:9" s="5" customFormat="1" x14ac:dyDescent="0.2">
      <c r="B216" s="61"/>
      <c r="C216" s="14"/>
      <c r="D216" s="15"/>
      <c r="E216" s="15"/>
      <c r="F216" s="15"/>
      <c r="G216" s="67"/>
      <c r="H216" s="25" t="str">
        <f t="shared" si="6"/>
        <v/>
      </c>
    </row>
    <row r="217" spans="2:9" s="5" customFormat="1" ht="25.5" x14ac:dyDescent="0.2">
      <c r="B217" s="50" t="s">
        <v>53</v>
      </c>
      <c r="C217" s="14" t="s">
        <v>2471</v>
      </c>
      <c r="D217" s="22"/>
      <c r="E217" s="15"/>
      <c r="F217" s="15"/>
      <c r="G217" s="67"/>
      <c r="H217" s="25" t="str">
        <f t="shared" si="6"/>
        <v/>
      </c>
    </row>
    <row r="218" spans="2:9" s="5" customFormat="1" x14ac:dyDescent="0.2">
      <c r="B218" s="61"/>
      <c r="C218" s="14"/>
      <c r="D218" s="15"/>
      <c r="E218" s="15"/>
      <c r="F218" s="15"/>
      <c r="G218" s="67"/>
      <c r="H218" s="25" t="str">
        <f t="shared" si="6"/>
        <v/>
      </c>
    </row>
    <row r="219" spans="2:9" s="5" customFormat="1" ht="25.5" x14ac:dyDescent="0.2">
      <c r="B219" s="50" t="s">
        <v>55</v>
      </c>
      <c r="C219" s="14" t="s">
        <v>2471</v>
      </c>
      <c r="D219" s="22" t="s">
        <v>2399</v>
      </c>
      <c r="E219" s="15"/>
      <c r="F219" s="15"/>
      <c r="G219" s="68"/>
      <c r="H219" s="25">
        <f t="shared" si="6"/>
        <v>0</v>
      </c>
    </row>
    <row r="220" spans="2:9" s="5" customFormat="1" x14ac:dyDescent="0.2">
      <c r="B220" s="61"/>
      <c r="C220" s="14"/>
      <c r="D220" s="15"/>
      <c r="E220" s="15"/>
      <c r="F220" s="15"/>
      <c r="G220" s="67"/>
      <c r="H220" s="25" t="str">
        <f t="shared" si="6"/>
        <v/>
      </c>
    </row>
    <row r="221" spans="2:9" s="5" customFormat="1" x14ac:dyDescent="0.2">
      <c r="B221" s="50" t="s">
        <v>65</v>
      </c>
      <c r="C221" s="14" t="s">
        <v>2469</v>
      </c>
      <c r="D221" s="22" t="s">
        <v>2399</v>
      </c>
      <c r="E221" s="15"/>
      <c r="F221" s="15"/>
      <c r="G221" s="67"/>
      <c r="H221" s="25">
        <f t="shared" si="6"/>
        <v>0</v>
      </c>
    </row>
    <row r="222" spans="2:9" s="5" customFormat="1" x14ac:dyDescent="0.2">
      <c r="B222" s="61"/>
      <c r="C222" s="14"/>
      <c r="D222" s="15"/>
      <c r="E222" s="15"/>
      <c r="F222" s="15"/>
      <c r="G222" s="67"/>
      <c r="H222" s="25" t="str">
        <f t="shared" si="6"/>
        <v/>
      </c>
    </row>
    <row r="223" spans="2:9" s="5" customFormat="1" x14ac:dyDescent="0.2">
      <c r="B223" s="50" t="s">
        <v>2468</v>
      </c>
      <c r="C223" s="28" t="s">
        <v>2467</v>
      </c>
      <c r="D223" s="22"/>
      <c r="E223" s="64"/>
      <c r="F223" s="64"/>
      <c r="G223" s="67"/>
      <c r="H223" s="25" t="str">
        <f t="shared" si="6"/>
        <v/>
      </c>
    </row>
    <row r="224" spans="2:9" s="5" customFormat="1" x14ac:dyDescent="0.2">
      <c r="B224" s="61"/>
      <c r="C224" s="14"/>
      <c r="D224" s="15"/>
      <c r="E224" s="15"/>
      <c r="F224" s="15"/>
      <c r="G224" s="67"/>
      <c r="H224" s="25" t="str">
        <f t="shared" si="6"/>
        <v/>
      </c>
    </row>
    <row r="225" spans="2:8" s="5" customFormat="1" x14ac:dyDescent="0.2">
      <c r="B225" s="50" t="s">
        <v>2466</v>
      </c>
      <c r="C225" s="14" t="s">
        <v>2465</v>
      </c>
      <c r="D225" s="22"/>
      <c r="E225" s="64"/>
      <c r="F225" s="64"/>
      <c r="G225" s="67"/>
      <c r="H225" s="25" t="str">
        <f t="shared" si="6"/>
        <v/>
      </c>
    </row>
    <row r="226" spans="2:8" s="5" customFormat="1" x14ac:dyDescent="0.2">
      <c r="B226" s="61"/>
      <c r="C226" s="27"/>
      <c r="D226" s="64"/>
      <c r="E226" s="64"/>
      <c r="F226" s="64"/>
      <c r="G226" s="67"/>
      <c r="H226" s="25" t="str">
        <f t="shared" si="6"/>
        <v/>
      </c>
    </row>
    <row r="227" spans="2:8" s="5" customFormat="1" ht="25.5" x14ac:dyDescent="0.2">
      <c r="B227" s="50" t="s">
        <v>53</v>
      </c>
      <c r="C227" s="14" t="s">
        <v>2347</v>
      </c>
      <c r="D227" s="22" t="s">
        <v>38</v>
      </c>
      <c r="E227" s="15"/>
      <c r="F227" s="15"/>
      <c r="G227" s="67"/>
      <c r="H227" s="25">
        <f t="shared" si="6"/>
        <v>0</v>
      </c>
    </row>
    <row r="228" spans="2:8" s="5" customFormat="1" x14ac:dyDescent="0.2">
      <c r="B228" s="61"/>
      <c r="C228" s="27"/>
      <c r="D228" s="64"/>
      <c r="E228" s="15"/>
      <c r="F228" s="15"/>
      <c r="G228" s="67"/>
      <c r="H228" s="25" t="str">
        <f t="shared" si="6"/>
        <v/>
      </c>
    </row>
    <row r="229" spans="2:8" s="5" customFormat="1" ht="25.5" x14ac:dyDescent="0.2">
      <c r="B229" s="50" t="s">
        <v>55</v>
      </c>
      <c r="C229" s="28" t="s">
        <v>2347</v>
      </c>
      <c r="D229" s="22" t="s">
        <v>38</v>
      </c>
      <c r="E229" s="15"/>
      <c r="F229" s="15"/>
      <c r="G229" s="67"/>
      <c r="H229" s="25">
        <f t="shared" si="6"/>
        <v>0</v>
      </c>
    </row>
    <row r="230" spans="2:8" s="5" customFormat="1" x14ac:dyDescent="0.2">
      <c r="B230" s="61"/>
      <c r="C230" s="14"/>
      <c r="D230" s="15"/>
      <c r="E230" s="15"/>
      <c r="F230" s="15"/>
      <c r="G230" s="67"/>
      <c r="H230" s="25" t="str">
        <f t="shared" si="6"/>
        <v/>
      </c>
    </row>
    <row r="231" spans="2:8" s="5" customFormat="1" x14ac:dyDescent="0.2">
      <c r="B231" s="50" t="s">
        <v>2464</v>
      </c>
      <c r="C231" s="14" t="s">
        <v>2463</v>
      </c>
      <c r="D231" s="22"/>
      <c r="E231" s="15"/>
      <c r="F231" s="15"/>
      <c r="G231" s="16"/>
      <c r="H231" s="25" t="str">
        <f t="shared" si="6"/>
        <v/>
      </c>
    </row>
    <row r="232" spans="2:8" s="5" customFormat="1" x14ac:dyDescent="0.2">
      <c r="B232" s="50"/>
      <c r="C232" s="14"/>
      <c r="D232" s="15"/>
      <c r="E232" s="15"/>
      <c r="F232" s="15"/>
      <c r="G232" s="16"/>
      <c r="H232" s="17" t="str">
        <f t="shared" ref="H232:H286" si="7">IF(D232="","",F232*G232)</f>
        <v/>
      </c>
    </row>
    <row r="233" spans="2:8" s="5" customFormat="1" ht="25.5" x14ac:dyDescent="0.2">
      <c r="B233" s="50" t="s">
        <v>53</v>
      </c>
      <c r="C233" s="14" t="s">
        <v>2462</v>
      </c>
      <c r="D233" s="22" t="s">
        <v>38</v>
      </c>
      <c r="E233" s="15"/>
      <c r="F233" s="15"/>
      <c r="G233" s="16"/>
      <c r="H233" s="17">
        <f t="shared" si="7"/>
        <v>0</v>
      </c>
    </row>
    <row r="234" spans="2:8" s="5" customFormat="1" x14ac:dyDescent="0.2">
      <c r="B234" s="50"/>
      <c r="C234" s="14"/>
      <c r="D234" s="15"/>
      <c r="E234" s="15"/>
      <c r="F234" s="15"/>
      <c r="G234" s="16"/>
      <c r="H234" s="17" t="str">
        <f t="shared" si="7"/>
        <v/>
      </c>
    </row>
    <row r="235" spans="2:8" s="5" customFormat="1" ht="25.5" x14ac:dyDescent="0.2">
      <c r="B235" s="50" t="s">
        <v>55</v>
      </c>
      <c r="C235" s="14" t="s">
        <v>2462</v>
      </c>
      <c r="D235" s="22" t="s">
        <v>38</v>
      </c>
      <c r="E235" s="15"/>
      <c r="F235" s="15"/>
      <c r="G235" s="16"/>
      <c r="H235" s="17">
        <f t="shared" si="7"/>
        <v>0</v>
      </c>
    </row>
    <row r="236" spans="2:8" s="5" customFormat="1" x14ac:dyDescent="0.2">
      <c r="B236" s="61"/>
      <c r="C236" s="14"/>
      <c r="D236" s="15"/>
      <c r="E236" s="15"/>
      <c r="F236" s="15"/>
      <c r="G236" s="16"/>
      <c r="H236" s="17" t="str">
        <f t="shared" si="7"/>
        <v/>
      </c>
    </row>
    <row r="237" spans="2:8" s="5" customFormat="1" x14ac:dyDescent="0.2">
      <c r="B237" s="50" t="s">
        <v>2461</v>
      </c>
      <c r="C237" s="14" t="s">
        <v>2460</v>
      </c>
      <c r="D237" s="22"/>
      <c r="E237" s="22"/>
      <c r="F237" s="23"/>
      <c r="G237" s="24"/>
      <c r="H237" s="25" t="str">
        <f t="shared" si="7"/>
        <v/>
      </c>
    </row>
    <row r="238" spans="2:8" s="5" customFormat="1" x14ac:dyDescent="0.2">
      <c r="B238" s="61"/>
      <c r="C238" s="14"/>
      <c r="D238" s="15"/>
      <c r="E238" s="15"/>
      <c r="F238" s="26"/>
      <c r="G238" s="16"/>
      <c r="H238" s="25" t="str">
        <f t="shared" si="7"/>
        <v/>
      </c>
    </row>
    <row r="239" spans="2:8" s="5" customFormat="1" x14ac:dyDescent="0.2">
      <c r="B239" s="50" t="s">
        <v>2459</v>
      </c>
      <c r="C239" s="14" t="s">
        <v>2458</v>
      </c>
      <c r="D239" s="22"/>
      <c r="E239" s="15"/>
      <c r="F239" s="26"/>
      <c r="G239" s="62"/>
      <c r="H239" s="25" t="str">
        <f t="shared" si="7"/>
        <v/>
      </c>
    </row>
    <row r="240" spans="2:8" s="5" customFormat="1" x14ac:dyDescent="0.2">
      <c r="B240" s="61"/>
      <c r="C240" s="14"/>
      <c r="D240" s="15"/>
      <c r="E240" s="15"/>
      <c r="F240" s="26"/>
      <c r="G240" s="16"/>
      <c r="H240" s="25" t="str">
        <f t="shared" si="7"/>
        <v/>
      </c>
    </row>
    <row r="241" spans="2:8" s="5" customFormat="1" x14ac:dyDescent="0.2">
      <c r="B241" s="50" t="s">
        <v>2457</v>
      </c>
      <c r="C241" s="14" t="s">
        <v>2455</v>
      </c>
      <c r="D241" s="22" t="s">
        <v>6</v>
      </c>
      <c r="E241" s="64"/>
      <c r="F241" s="26"/>
      <c r="G241" s="65"/>
      <c r="H241" s="25">
        <f t="shared" si="7"/>
        <v>0</v>
      </c>
    </row>
    <row r="242" spans="2:8" s="5" customFormat="1" x14ac:dyDescent="0.2">
      <c r="B242" s="50"/>
      <c r="C242" s="14"/>
      <c r="D242" s="15"/>
      <c r="E242" s="64"/>
      <c r="F242" s="26"/>
      <c r="G242" s="65"/>
      <c r="H242" s="25" t="str">
        <f t="shared" si="7"/>
        <v/>
      </c>
    </row>
    <row r="243" spans="2:8" s="5" customFormat="1" x14ac:dyDescent="0.2">
      <c r="B243" s="50" t="s">
        <v>2456</v>
      </c>
      <c r="C243" s="28" t="s">
        <v>2455</v>
      </c>
      <c r="D243" s="22" t="s">
        <v>6</v>
      </c>
      <c r="E243" s="64"/>
      <c r="F243" s="26"/>
      <c r="G243" s="67"/>
      <c r="H243" s="25">
        <f t="shared" si="7"/>
        <v>0</v>
      </c>
    </row>
    <row r="244" spans="2:8" s="5" customFormat="1" x14ac:dyDescent="0.2">
      <c r="B244" s="61"/>
      <c r="C244" s="14"/>
      <c r="D244" s="15"/>
      <c r="E244" s="64"/>
      <c r="F244" s="26"/>
      <c r="G244" s="65"/>
      <c r="H244" s="25" t="str">
        <f t="shared" si="7"/>
        <v/>
      </c>
    </row>
    <row r="245" spans="2:8" s="5" customFormat="1" x14ac:dyDescent="0.2">
      <c r="B245" s="50" t="s">
        <v>2454</v>
      </c>
      <c r="C245" s="14" t="s">
        <v>2453</v>
      </c>
      <c r="D245" s="22"/>
      <c r="E245" s="64"/>
      <c r="F245" s="26"/>
      <c r="G245" s="62"/>
      <c r="H245" s="25" t="str">
        <f t="shared" si="7"/>
        <v/>
      </c>
    </row>
    <row r="246" spans="2:8" s="5" customFormat="1" x14ac:dyDescent="0.2">
      <c r="B246" s="61"/>
      <c r="C246" s="14"/>
      <c r="D246" s="15"/>
      <c r="E246" s="64"/>
      <c r="F246" s="26"/>
      <c r="G246" s="65"/>
      <c r="H246" s="25" t="str">
        <f t="shared" si="7"/>
        <v/>
      </c>
    </row>
    <row r="247" spans="2:8" s="5" customFormat="1" ht="25.5" x14ac:dyDescent="0.2">
      <c r="B247" s="50" t="s">
        <v>2452</v>
      </c>
      <c r="C247" s="14" t="s">
        <v>2451</v>
      </c>
      <c r="D247" s="22"/>
      <c r="E247" s="15"/>
      <c r="F247" s="26"/>
      <c r="G247" s="16"/>
      <c r="H247" s="25" t="str">
        <f t="shared" si="7"/>
        <v/>
      </c>
    </row>
    <row r="248" spans="2:8" s="5" customFormat="1" x14ac:dyDescent="0.2">
      <c r="B248" s="61"/>
      <c r="C248" s="14"/>
      <c r="D248" s="15"/>
      <c r="E248" s="15"/>
      <c r="F248" s="26"/>
      <c r="G248" s="16"/>
      <c r="H248" s="25" t="str">
        <f t="shared" si="7"/>
        <v/>
      </c>
    </row>
    <row r="249" spans="2:8" s="5" customFormat="1" x14ac:dyDescent="0.2">
      <c r="B249" s="50" t="s">
        <v>53</v>
      </c>
      <c r="C249" s="14" t="s">
        <v>2427</v>
      </c>
      <c r="D249" s="22" t="s">
        <v>6</v>
      </c>
      <c r="E249" s="15"/>
      <c r="F249" s="26"/>
      <c r="G249" s="62"/>
      <c r="H249" s="25">
        <f t="shared" si="7"/>
        <v>0</v>
      </c>
    </row>
    <row r="250" spans="2:8" s="5" customFormat="1" x14ac:dyDescent="0.2">
      <c r="B250" s="61"/>
      <c r="C250" s="14"/>
      <c r="D250" s="15"/>
      <c r="E250" s="15"/>
      <c r="F250" s="26"/>
      <c r="G250" s="29"/>
      <c r="H250" s="25" t="str">
        <f t="shared" si="7"/>
        <v/>
      </c>
    </row>
    <row r="251" spans="2:8" s="5" customFormat="1" x14ac:dyDescent="0.2">
      <c r="B251" s="50" t="s">
        <v>55</v>
      </c>
      <c r="C251" s="14" t="s">
        <v>2427</v>
      </c>
      <c r="D251" s="22" t="s">
        <v>6</v>
      </c>
      <c r="E251" s="15"/>
      <c r="F251" s="26"/>
      <c r="G251" s="29"/>
      <c r="H251" s="25">
        <f t="shared" si="7"/>
        <v>0</v>
      </c>
    </row>
    <row r="252" spans="2:8" s="5" customFormat="1" x14ac:dyDescent="0.2">
      <c r="B252" s="61"/>
      <c r="C252" s="14"/>
      <c r="D252" s="15"/>
      <c r="E252" s="15"/>
      <c r="F252" s="26"/>
      <c r="G252" s="29"/>
      <c r="H252" s="25" t="str">
        <f t="shared" si="7"/>
        <v/>
      </c>
    </row>
    <row r="253" spans="2:8" s="5" customFormat="1" ht="25.5" x14ac:dyDescent="0.2">
      <c r="B253" s="50" t="s">
        <v>2235</v>
      </c>
      <c r="C253" s="14" t="s">
        <v>2451</v>
      </c>
      <c r="D253" s="22"/>
      <c r="E253" s="15"/>
      <c r="F253" s="15"/>
      <c r="G253" s="67"/>
      <c r="H253" s="25" t="str">
        <f t="shared" si="7"/>
        <v/>
      </c>
    </row>
    <row r="254" spans="2:8" s="5" customFormat="1" x14ac:dyDescent="0.2">
      <c r="B254" s="61"/>
      <c r="C254" s="14"/>
      <c r="D254" s="15"/>
      <c r="E254" s="15"/>
      <c r="F254" s="15"/>
      <c r="G254" s="67"/>
      <c r="H254" s="25" t="str">
        <f t="shared" si="7"/>
        <v/>
      </c>
    </row>
    <row r="255" spans="2:8" s="5" customFormat="1" x14ac:dyDescent="0.2">
      <c r="B255" s="50" t="s">
        <v>53</v>
      </c>
      <c r="C255" s="14" t="s">
        <v>2427</v>
      </c>
      <c r="D255" s="22" t="s">
        <v>6</v>
      </c>
      <c r="E255" s="15"/>
      <c r="F255" s="15"/>
      <c r="G255" s="67"/>
      <c r="H255" s="25">
        <f t="shared" si="7"/>
        <v>0</v>
      </c>
    </row>
    <row r="256" spans="2:8" s="5" customFormat="1" x14ac:dyDescent="0.2">
      <c r="B256" s="61"/>
      <c r="C256" s="14"/>
      <c r="D256" s="15"/>
      <c r="E256" s="15"/>
      <c r="F256" s="15"/>
      <c r="G256" s="67"/>
      <c r="H256" s="25" t="str">
        <f t="shared" si="7"/>
        <v/>
      </c>
    </row>
    <row r="257" spans="2:9" s="5" customFormat="1" x14ac:dyDescent="0.2">
      <c r="B257" s="50" t="s">
        <v>55</v>
      </c>
      <c r="C257" s="14" t="s">
        <v>2427</v>
      </c>
      <c r="D257" s="22" t="s">
        <v>6</v>
      </c>
      <c r="E257" s="15"/>
      <c r="F257" s="15"/>
      <c r="G257" s="68"/>
      <c r="H257" s="25">
        <f t="shared" si="7"/>
        <v>0</v>
      </c>
    </row>
    <row r="258" spans="2:9" s="5" customFormat="1" x14ac:dyDescent="0.2">
      <c r="B258" s="61"/>
      <c r="C258" s="14"/>
      <c r="D258" s="15"/>
      <c r="E258" s="15"/>
      <c r="F258" s="15"/>
      <c r="G258" s="67"/>
      <c r="H258" s="25" t="str">
        <f t="shared" si="7"/>
        <v/>
      </c>
    </row>
    <row r="259" spans="2:9" s="5" customFormat="1" x14ac:dyDescent="0.2">
      <c r="B259" s="50" t="s">
        <v>2450</v>
      </c>
      <c r="C259" s="14" t="s">
        <v>2233</v>
      </c>
      <c r="D259" s="22"/>
      <c r="E259" s="15"/>
      <c r="F259" s="15"/>
      <c r="G259" s="67"/>
      <c r="H259" s="25" t="str">
        <f t="shared" si="7"/>
        <v/>
      </c>
    </row>
    <row r="260" spans="2:9" s="5" customFormat="1" x14ac:dyDescent="0.2">
      <c r="B260" s="50"/>
      <c r="C260" s="14"/>
      <c r="D260" s="22"/>
      <c r="E260" s="15"/>
      <c r="F260" s="15"/>
      <c r="G260" s="67"/>
      <c r="H260" s="25"/>
    </row>
    <row r="261" spans="2:9" s="5" customFormat="1" x14ac:dyDescent="0.2">
      <c r="B261" s="50"/>
      <c r="C261" s="14"/>
      <c r="D261" s="22"/>
      <c r="E261" s="15"/>
      <c r="F261" s="15"/>
      <c r="G261" s="67"/>
      <c r="H261" s="25"/>
    </row>
    <row r="262" spans="2:9" s="5" customFormat="1" x14ac:dyDescent="0.2">
      <c r="B262" s="50"/>
      <c r="C262" s="14"/>
      <c r="D262" s="22"/>
      <c r="E262" s="15"/>
      <c r="F262" s="15"/>
      <c r="G262" s="67"/>
      <c r="H262" s="25"/>
    </row>
    <row r="263" spans="2:9" s="5" customFormat="1" x14ac:dyDescent="0.2">
      <c r="B263" s="50"/>
      <c r="C263" s="14"/>
      <c r="D263" s="22"/>
      <c r="E263" s="15"/>
      <c r="F263" s="15"/>
      <c r="G263" s="67"/>
      <c r="H263" s="25"/>
    </row>
    <row r="264" spans="2:9" s="5" customFormat="1" x14ac:dyDescent="0.2">
      <c r="B264" s="61"/>
      <c r="C264" s="14"/>
      <c r="D264" s="15"/>
      <c r="E264" s="15"/>
      <c r="F264" s="15"/>
      <c r="G264" s="67"/>
      <c r="H264" s="25" t="str">
        <f t="shared" si="7"/>
        <v/>
      </c>
    </row>
    <row r="265" spans="2:9" s="5" customFormat="1" x14ac:dyDescent="0.2">
      <c r="B265" s="61"/>
      <c r="C265" s="105"/>
      <c r="D265" s="15"/>
      <c r="E265" s="15"/>
      <c r="F265" s="15"/>
      <c r="G265" s="67"/>
      <c r="H265" s="25"/>
    </row>
    <row r="266" spans="2:9" s="5" customFormat="1" x14ac:dyDescent="0.2">
      <c r="B266" s="61"/>
      <c r="C266" s="105"/>
      <c r="D266" s="15"/>
      <c r="E266" s="15"/>
      <c r="F266" s="15"/>
      <c r="G266" s="67"/>
      <c r="H266" s="25"/>
    </row>
    <row r="267" spans="2:9" s="30" customFormat="1" ht="20.100000000000001" customHeight="1" x14ac:dyDescent="0.2">
      <c r="B267" s="106" t="str">
        <f>$B$10</f>
        <v>C2.3</v>
      </c>
      <c r="C267" s="31" t="s">
        <v>14</v>
      </c>
      <c r="D267" s="32"/>
      <c r="E267" s="32"/>
      <c r="F267" s="33"/>
      <c r="G267" s="32"/>
      <c r="H267" s="34">
        <f>SUM(H213:H266)</f>
        <v>0</v>
      </c>
      <c r="I267" s="35"/>
    </row>
    <row r="268" spans="2:9" x14ac:dyDescent="0.2">
      <c r="B268" s="449" t="str">
        <f>Client1</f>
        <v>Province of KwaZulu-Natal</v>
      </c>
      <c r="C268" s="449"/>
      <c r="D268" s="449"/>
      <c r="E268" s="449"/>
      <c r="F268" s="450" t="str">
        <f>"Contract No. "&amp;ContractNo</f>
        <v>Contract No. ZNB01127/00000/00/HOD/INF/21/T</v>
      </c>
      <c r="G268" s="450"/>
      <c r="H268" s="450"/>
    </row>
    <row r="269" spans="2:9" x14ac:dyDescent="0.2">
      <c r="B269" s="449" t="str">
        <f>Client2</f>
        <v>Department of Transport</v>
      </c>
      <c r="C269" s="449"/>
      <c r="D269" s="449"/>
      <c r="E269" s="449"/>
      <c r="F269" s="450"/>
      <c r="G269" s="450"/>
      <c r="H269" s="450"/>
    </row>
    <row r="270" spans="2:9" x14ac:dyDescent="0.2">
      <c r="B270" s="452"/>
      <c r="C270" s="452"/>
      <c r="D270" s="452"/>
      <c r="E270" s="452"/>
      <c r="F270" s="451"/>
      <c r="G270" s="451"/>
      <c r="H270" s="451"/>
    </row>
    <row r="271" spans="2:9" x14ac:dyDescent="0.2">
      <c r="B271" s="443" t="s">
        <v>8</v>
      </c>
      <c r="C271" s="444"/>
      <c r="D271" s="444"/>
      <c r="E271" s="444"/>
      <c r="F271" s="444"/>
      <c r="G271" s="444"/>
      <c r="H271" s="453" t="str">
        <f>$H$4</f>
        <v>CHAPTER C2.3</v>
      </c>
      <c r="I271" s="6"/>
    </row>
    <row r="272" spans="2:9" x14ac:dyDescent="0.2">
      <c r="B272" s="445" t="str">
        <f>ContractDescription</f>
        <v>REHABILITATION OF PROVINCIAL ROAD P47-3 (KM 38.00 TO KM 48.00) IN THE EMPANGENI REGION</v>
      </c>
      <c r="C272" s="446"/>
      <c r="D272" s="446"/>
      <c r="E272" s="446"/>
      <c r="F272" s="446"/>
      <c r="G272" s="446"/>
      <c r="H272" s="450"/>
      <c r="I272" s="8"/>
    </row>
    <row r="273" spans="2:9" x14ac:dyDescent="0.2">
      <c r="B273" s="445"/>
      <c r="C273" s="446"/>
      <c r="D273" s="446"/>
      <c r="E273" s="446"/>
      <c r="F273" s="446"/>
      <c r="G273" s="446"/>
      <c r="H273" s="450"/>
      <c r="I273" s="8"/>
    </row>
    <row r="274" spans="2:9" x14ac:dyDescent="0.2">
      <c r="B274" s="447"/>
      <c r="C274" s="448"/>
      <c r="D274" s="448"/>
      <c r="E274" s="448"/>
      <c r="F274" s="448"/>
      <c r="G274" s="448"/>
      <c r="H274" s="451"/>
      <c r="I274" s="8"/>
    </row>
    <row r="275" spans="2:9" s="9" customFormat="1" ht="24.95" customHeight="1" x14ac:dyDescent="0.2">
      <c r="B275" s="72" t="s">
        <v>0</v>
      </c>
      <c r="C275" s="11" t="s">
        <v>1</v>
      </c>
      <c r="D275" s="11" t="s">
        <v>2</v>
      </c>
      <c r="E275" s="11" t="s">
        <v>10</v>
      </c>
      <c r="F275" s="11" t="s">
        <v>3</v>
      </c>
      <c r="G275" s="11" t="s">
        <v>4</v>
      </c>
      <c r="H275" s="11" t="s">
        <v>5</v>
      </c>
      <c r="I275" s="12"/>
    </row>
    <row r="276" spans="2:9" s="30" customFormat="1" ht="20.100000000000001" customHeight="1" x14ac:dyDescent="0.2">
      <c r="B276" s="76"/>
      <c r="C276" s="31" t="s">
        <v>29</v>
      </c>
      <c r="D276" s="32"/>
      <c r="E276" s="32"/>
      <c r="F276" s="33"/>
      <c r="G276" s="32"/>
      <c r="H276" s="34">
        <f>H267</f>
        <v>0</v>
      </c>
      <c r="I276" s="35"/>
    </row>
    <row r="277" spans="2:9" s="5" customFormat="1" x14ac:dyDescent="0.2">
      <c r="B277" s="61"/>
      <c r="C277" s="105"/>
      <c r="D277" s="15"/>
      <c r="E277" s="15"/>
      <c r="F277" s="15"/>
      <c r="G277" s="67"/>
      <c r="H277" s="25"/>
    </row>
    <row r="278" spans="2:9" s="5" customFormat="1" ht="38.25" x14ac:dyDescent="0.2">
      <c r="B278" s="50" t="s">
        <v>2449</v>
      </c>
      <c r="C278" s="28" t="s">
        <v>2448</v>
      </c>
      <c r="D278" s="22"/>
      <c r="E278" s="64"/>
      <c r="F278" s="64"/>
      <c r="G278" s="67"/>
      <c r="H278" s="25" t="str">
        <f t="shared" si="7"/>
        <v/>
      </c>
    </row>
    <row r="279" spans="2:9" s="5" customFormat="1" x14ac:dyDescent="0.2">
      <c r="B279" s="61"/>
      <c r="C279" s="14"/>
      <c r="D279" s="15"/>
      <c r="E279" s="15"/>
      <c r="F279" s="15"/>
      <c r="G279" s="67"/>
      <c r="H279" s="25" t="str">
        <f t="shared" si="7"/>
        <v/>
      </c>
    </row>
    <row r="280" spans="2:9" s="5" customFormat="1" ht="25.5" x14ac:dyDescent="0.2">
      <c r="B280" s="50" t="s">
        <v>2447</v>
      </c>
      <c r="C280" s="14" t="s">
        <v>2445</v>
      </c>
      <c r="D280" s="22"/>
      <c r="E280" s="64"/>
      <c r="F280" s="64"/>
      <c r="G280" s="67"/>
      <c r="H280" s="25" t="str">
        <f t="shared" si="7"/>
        <v/>
      </c>
    </row>
    <row r="281" spans="2:9" s="5" customFormat="1" x14ac:dyDescent="0.2">
      <c r="B281" s="61"/>
      <c r="C281" s="27"/>
      <c r="D281" s="64"/>
      <c r="E281" s="64"/>
      <c r="F281" s="64"/>
      <c r="G281" s="67"/>
      <c r="H281" s="25" t="str">
        <f t="shared" si="7"/>
        <v/>
      </c>
    </row>
    <row r="282" spans="2:9" s="5" customFormat="1" x14ac:dyDescent="0.2">
      <c r="B282" s="50" t="s">
        <v>53</v>
      </c>
      <c r="C282" s="14" t="s">
        <v>2427</v>
      </c>
      <c r="D282" s="22" t="s">
        <v>38</v>
      </c>
      <c r="E282" s="15"/>
      <c r="F282" s="15"/>
      <c r="G282" s="67"/>
      <c r="H282" s="25">
        <f t="shared" si="7"/>
        <v>0</v>
      </c>
    </row>
    <row r="283" spans="2:9" s="5" customFormat="1" x14ac:dyDescent="0.2">
      <c r="B283" s="61"/>
      <c r="C283" s="27"/>
      <c r="D283" s="64"/>
      <c r="E283" s="15"/>
      <c r="F283" s="15"/>
      <c r="G283" s="67"/>
      <c r="H283" s="25" t="str">
        <f t="shared" si="7"/>
        <v/>
      </c>
    </row>
    <row r="284" spans="2:9" s="5" customFormat="1" x14ac:dyDescent="0.2">
      <c r="B284" s="50" t="s">
        <v>55</v>
      </c>
      <c r="C284" s="28" t="s">
        <v>2427</v>
      </c>
      <c r="D284" s="22" t="s">
        <v>38</v>
      </c>
      <c r="E284" s="15"/>
      <c r="F284" s="15"/>
      <c r="G284" s="67"/>
      <c r="H284" s="25">
        <f t="shared" si="7"/>
        <v>0</v>
      </c>
    </row>
    <row r="285" spans="2:9" s="5" customFormat="1" x14ac:dyDescent="0.2">
      <c r="B285" s="61"/>
      <c r="C285" s="14"/>
      <c r="D285" s="15"/>
      <c r="E285" s="15"/>
      <c r="F285" s="15"/>
      <c r="G285" s="67"/>
      <c r="H285" s="25" t="str">
        <f t="shared" si="7"/>
        <v/>
      </c>
    </row>
    <row r="286" spans="2:9" s="5" customFormat="1" ht="25.5" x14ac:dyDescent="0.2">
      <c r="B286" s="50" t="s">
        <v>2446</v>
      </c>
      <c r="C286" s="40" t="s">
        <v>2445</v>
      </c>
      <c r="D286" s="22"/>
      <c r="E286" s="15"/>
      <c r="F286" s="15"/>
      <c r="G286" s="16"/>
      <c r="H286" s="25" t="str">
        <f t="shared" si="7"/>
        <v/>
      </c>
    </row>
    <row r="287" spans="2:9" s="5" customFormat="1" x14ac:dyDescent="0.2">
      <c r="B287" s="50"/>
      <c r="C287" s="14"/>
      <c r="D287" s="15"/>
      <c r="E287" s="15"/>
      <c r="F287" s="15"/>
      <c r="G287" s="16"/>
      <c r="H287" s="17" t="str">
        <f t="shared" ref="H287:H310" si="8">IF(D287="","",F287*G287)</f>
        <v/>
      </c>
    </row>
    <row r="288" spans="2:9" s="5" customFormat="1" x14ac:dyDescent="0.2">
      <c r="B288" s="50" t="s">
        <v>53</v>
      </c>
      <c r="C288" s="14" t="s">
        <v>2427</v>
      </c>
      <c r="D288" s="22" t="s">
        <v>38</v>
      </c>
      <c r="E288" s="15"/>
      <c r="F288" s="15"/>
      <c r="G288" s="16"/>
      <c r="H288" s="17">
        <f t="shared" si="8"/>
        <v>0</v>
      </c>
    </row>
    <row r="289" spans="2:8" s="5" customFormat="1" x14ac:dyDescent="0.2">
      <c r="B289" s="50"/>
      <c r="C289" s="14"/>
      <c r="D289" s="15"/>
      <c r="E289" s="15"/>
      <c r="F289" s="15"/>
      <c r="G289" s="16"/>
      <c r="H289" s="17" t="str">
        <f t="shared" si="8"/>
        <v/>
      </c>
    </row>
    <row r="290" spans="2:8" s="5" customFormat="1" x14ac:dyDescent="0.2">
      <c r="B290" s="50" t="s">
        <v>55</v>
      </c>
      <c r="C290" s="14" t="s">
        <v>2427</v>
      </c>
      <c r="D290" s="22" t="s">
        <v>38</v>
      </c>
      <c r="E290" s="15"/>
      <c r="F290" s="15"/>
      <c r="G290" s="16"/>
      <c r="H290" s="17">
        <f t="shared" si="8"/>
        <v>0</v>
      </c>
    </row>
    <row r="291" spans="2:8" s="5" customFormat="1" x14ac:dyDescent="0.2">
      <c r="B291" s="61"/>
      <c r="C291" s="14"/>
      <c r="D291" s="15"/>
      <c r="E291" s="15"/>
      <c r="F291" s="15"/>
      <c r="G291" s="16"/>
      <c r="H291" s="17" t="str">
        <f t="shared" si="8"/>
        <v/>
      </c>
    </row>
    <row r="292" spans="2:8" s="5" customFormat="1" x14ac:dyDescent="0.2">
      <c r="B292" s="50" t="s">
        <v>2444</v>
      </c>
      <c r="C292" s="14" t="s">
        <v>2233</v>
      </c>
      <c r="D292" s="22"/>
      <c r="E292" s="22"/>
      <c r="F292" s="23"/>
      <c r="G292" s="24"/>
      <c r="H292" s="25" t="str">
        <f t="shared" si="8"/>
        <v/>
      </c>
    </row>
    <row r="293" spans="2:8" s="5" customFormat="1" x14ac:dyDescent="0.2">
      <c r="B293" s="61"/>
      <c r="C293" s="14"/>
      <c r="D293" s="15"/>
      <c r="E293" s="15"/>
      <c r="F293" s="26"/>
      <c r="G293" s="16"/>
      <c r="H293" s="25" t="str">
        <f t="shared" si="8"/>
        <v/>
      </c>
    </row>
    <row r="294" spans="2:8" s="5" customFormat="1" ht="25.5" x14ac:dyDescent="0.2">
      <c r="B294" s="50" t="s">
        <v>2443</v>
      </c>
      <c r="C294" s="14" t="s">
        <v>2442</v>
      </c>
      <c r="D294" s="22"/>
      <c r="E294" s="15"/>
      <c r="F294" s="26"/>
      <c r="G294" s="62"/>
      <c r="H294" s="25" t="str">
        <f t="shared" si="8"/>
        <v/>
      </c>
    </row>
    <row r="295" spans="2:8" s="5" customFormat="1" x14ac:dyDescent="0.2">
      <c r="B295" s="61"/>
      <c r="C295" s="14"/>
      <c r="D295" s="15"/>
      <c r="E295" s="15"/>
      <c r="F295" s="26"/>
      <c r="G295" s="16"/>
      <c r="H295" s="25" t="str">
        <f t="shared" si="8"/>
        <v/>
      </c>
    </row>
    <row r="296" spans="2:8" s="5" customFormat="1" x14ac:dyDescent="0.2">
      <c r="B296" s="50" t="s">
        <v>2441</v>
      </c>
      <c r="C296" s="14" t="s">
        <v>2439</v>
      </c>
      <c r="D296" s="22"/>
      <c r="E296" s="64"/>
      <c r="F296" s="26"/>
      <c r="G296" s="65"/>
      <c r="H296" s="25" t="str">
        <f t="shared" si="8"/>
        <v/>
      </c>
    </row>
    <row r="297" spans="2:8" s="5" customFormat="1" x14ac:dyDescent="0.2">
      <c r="B297" s="50"/>
      <c r="C297" s="14"/>
      <c r="D297" s="15"/>
      <c r="E297" s="64"/>
      <c r="F297" s="26"/>
      <c r="G297" s="65"/>
      <c r="H297" s="25" t="str">
        <f t="shared" si="8"/>
        <v/>
      </c>
    </row>
    <row r="298" spans="2:8" s="5" customFormat="1" x14ac:dyDescent="0.2">
      <c r="B298" s="50" t="s">
        <v>53</v>
      </c>
      <c r="C298" s="28" t="s">
        <v>2427</v>
      </c>
      <c r="D298" s="22" t="s">
        <v>38</v>
      </c>
      <c r="E298" s="64"/>
      <c r="F298" s="26"/>
      <c r="G298" s="67"/>
      <c r="H298" s="25">
        <f t="shared" si="8"/>
        <v>0</v>
      </c>
    </row>
    <row r="299" spans="2:8" s="5" customFormat="1" x14ac:dyDescent="0.2">
      <c r="B299" s="61"/>
      <c r="C299" s="14"/>
      <c r="D299" s="15"/>
      <c r="E299" s="64"/>
      <c r="F299" s="26"/>
      <c r="G299" s="65"/>
      <c r="H299" s="25" t="str">
        <f t="shared" si="8"/>
        <v/>
      </c>
    </row>
    <row r="300" spans="2:8" s="5" customFormat="1" x14ac:dyDescent="0.2">
      <c r="B300" s="50" t="s">
        <v>55</v>
      </c>
      <c r="C300" s="14" t="s">
        <v>2427</v>
      </c>
      <c r="D300" s="22" t="s">
        <v>38</v>
      </c>
      <c r="E300" s="64"/>
      <c r="F300" s="26"/>
      <c r="G300" s="62"/>
      <c r="H300" s="25">
        <f t="shared" si="8"/>
        <v>0</v>
      </c>
    </row>
    <row r="301" spans="2:8" s="5" customFormat="1" x14ac:dyDescent="0.2">
      <c r="B301" s="61"/>
      <c r="C301" s="14"/>
      <c r="D301" s="15"/>
      <c r="E301" s="64"/>
      <c r="F301" s="26"/>
      <c r="G301" s="65"/>
      <c r="H301" s="25" t="str">
        <f t="shared" si="8"/>
        <v/>
      </c>
    </row>
    <row r="302" spans="2:8" s="5" customFormat="1" x14ac:dyDescent="0.2">
      <c r="B302" s="50" t="s">
        <v>2440</v>
      </c>
      <c r="C302" s="14" t="s">
        <v>2439</v>
      </c>
      <c r="D302" s="22"/>
      <c r="E302" s="15"/>
      <c r="F302" s="26"/>
      <c r="G302" s="16"/>
      <c r="H302" s="25" t="str">
        <f t="shared" si="8"/>
        <v/>
      </c>
    </row>
    <row r="303" spans="2:8" s="5" customFormat="1" x14ac:dyDescent="0.2">
      <c r="B303" s="61"/>
      <c r="C303" s="14"/>
      <c r="D303" s="15"/>
      <c r="E303" s="15"/>
      <c r="F303" s="26"/>
      <c r="G303" s="16"/>
      <c r="H303" s="25" t="str">
        <f t="shared" si="8"/>
        <v/>
      </c>
    </row>
    <row r="304" spans="2:8" s="5" customFormat="1" x14ac:dyDescent="0.2">
      <c r="B304" s="50" t="s">
        <v>2438</v>
      </c>
      <c r="C304" s="14" t="s">
        <v>2427</v>
      </c>
      <c r="D304" s="22" t="s">
        <v>38</v>
      </c>
      <c r="E304" s="15"/>
      <c r="F304" s="26"/>
      <c r="G304" s="67"/>
      <c r="H304" s="25">
        <f t="shared" si="8"/>
        <v>0</v>
      </c>
    </row>
    <row r="305" spans="2:8" s="5" customFormat="1" x14ac:dyDescent="0.2">
      <c r="B305" s="61"/>
      <c r="C305" s="14"/>
      <c r="D305" s="15"/>
      <c r="E305" s="15"/>
      <c r="F305" s="26"/>
      <c r="G305" s="67"/>
      <c r="H305" s="25" t="str">
        <f t="shared" si="8"/>
        <v/>
      </c>
    </row>
    <row r="306" spans="2:8" s="5" customFormat="1" x14ac:dyDescent="0.2">
      <c r="B306" s="50" t="s">
        <v>55</v>
      </c>
      <c r="C306" s="28" t="s">
        <v>2427</v>
      </c>
      <c r="D306" s="22" t="s">
        <v>38</v>
      </c>
      <c r="E306" s="15"/>
      <c r="F306" s="26"/>
      <c r="G306" s="62"/>
      <c r="H306" s="25">
        <f t="shared" si="8"/>
        <v>0</v>
      </c>
    </row>
    <row r="307" spans="2:8" s="5" customFormat="1" x14ac:dyDescent="0.2">
      <c r="B307" s="61"/>
      <c r="C307" s="14"/>
      <c r="D307" s="15"/>
      <c r="E307" s="15"/>
      <c r="F307" s="26"/>
      <c r="G307" s="29"/>
      <c r="H307" s="25" t="str">
        <f t="shared" si="8"/>
        <v/>
      </c>
    </row>
    <row r="308" spans="2:8" s="5" customFormat="1" x14ac:dyDescent="0.2">
      <c r="B308" s="50" t="s">
        <v>2437</v>
      </c>
      <c r="C308" s="14" t="s">
        <v>2233</v>
      </c>
      <c r="D308" s="22"/>
      <c r="E308" s="15"/>
      <c r="F308" s="26"/>
      <c r="G308" s="29"/>
      <c r="H308" s="25" t="str">
        <f t="shared" si="8"/>
        <v/>
      </c>
    </row>
    <row r="309" spans="2:8" s="5" customFormat="1" x14ac:dyDescent="0.2">
      <c r="B309" s="61"/>
      <c r="C309" s="14"/>
      <c r="D309" s="15"/>
      <c r="E309" s="15"/>
      <c r="F309" s="26"/>
      <c r="G309" s="29"/>
      <c r="H309" s="25" t="str">
        <f t="shared" si="8"/>
        <v/>
      </c>
    </row>
    <row r="310" spans="2:8" s="5" customFormat="1" ht="25.5" x14ac:dyDescent="0.2">
      <c r="B310" s="50" t="s">
        <v>2436</v>
      </c>
      <c r="C310" s="14" t="s">
        <v>2435</v>
      </c>
      <c r="D310" s="22"/>
      <c r="E310" s="15"/>
      <c r="F310" s="26"/>
      <c r="G310" s="67"/>
      <c r="H310" s="25" t="str">
        <f t="shared" si="8"/>
        <v/>
      </c>
    </row>
    <row r="311" spans="2:8" s="5" customFormat="1" x14ac:dyDescent="0.2">
      <c r="B311" s="50"/>
      <c r="C311" s="14"/>
      <c r="D311" s="22"/>
      <c r="E311" s="15"/>
      <c r="F311" s="26"/>
      <c r="G311" s="67"/>
      <c r="H311" s="25"/>
    </row>
    <row r="312" spans="2:8" s="5" customFormat="1" ht="25.5" x14ac:dyDescent="0.2">
      <c r="B312" s="50" t="s">
        <v>2434</v>
      </c>
      <c r="C312" s="14" t="s">
        <v>2433</v>
      </c>
      <c r="D312" s="22"/>
      <c r="E312" s="15"/>
      <c r="F312" s="26"/>
      <c r="G312" s="67"/>
      <c r="H312" s="25"/>
    </row>
    <row r="313" spans="2:8" s="5" customFormat="1" x14ac:dyDescent="0.2">
      <c r="B313" s="61"/>
      <c r="C313" s="14"/>
      <c r="D313" s="15"/>
      <c r="E313" s="15"/>
      <c r="F313" s="26"/>
      <c r="G313" s="29"/>
      <c r="H313" s="25" t="str">
        <f t="shared" ref="H313:H355" si="9">IF(D313="","",F313*G313)</f>
        <v/>
      </c>
    </row>
    <row r="314" spans="2:8" s="5" customFormat="1" x14ac:dyDescent="0.2">
      <c r="B314" s="50" t="s">
        <v>53</v>
      </c>
      <c r="C314" s="14" t="s">
        <v>2427</v>
      </c>
      <c r="D314" s="22" t="s">
        <v>38</v>
      </c>
      <c r="E314" s="15"/>
      <c r="F314" s="26"/>
      <c r="G314" s="62"/>
      <c r="H314" s="25">
        <f t="shared" si="9"/>
        <v>0</v>
      </c>
    </row>
    <row r="315" spans="2:8" s="5" customFormat="1" x14ac:dyDescent="0.2">
      <c r="B315" s="61"/>
      <c r="C315" s="14"/>
      <c r="D315" s="15"/>
      <c r="E315" s="15"/>
      <c r="F315" s="15"/>
      <c r="G315" s="16"/>
      <c r="H315" s="25" t="str">
        <f t="shared" si="9"/>
        <v/>
      </c>
    </row>
    <row r="316" spans="2:8" s="5" customFormat="1" x14ac:dyDescent="0.2">
      <c r="B316" s="50" t="s">
        <v>55</v>
      </c>
      <c r="C316" s="28" t="s">
        <v>2427</v>
      </c>
      <c r="D316" s="22" t="s">
        <v>38</v>
      </c>
      <c r="E316" s="15"/>
      <c r="F316" s="15"/>
      <c r="G316" s="67"/>
      <c r="H316" s="25">
        <f t="shared" si="9"/>
        <v>0</v>
      </c>
    </row>
    <row r="317" spans="2:8" s="5" customFormat="1" x14ac:dyDescent="0.2">
      <c r="B317" s="61"/>
      <c r="C317" s="14"/>
      <c r="D317" s="15"/>
      <c r="E317" s="15"/>
      <c r="F317" s="15"/>
      <c r="G317" s="67"/>
      <c r="H317" s="25" t="str">
        <f t="shared" si="9"/>
        <v/>
      </c>
    </row>
    <row r="318" spans="2:8" s="5" customFormat="1" x14ac:dyDescent="0.2">
      <c r="B318" s="50" t="s">
        <v>2432</v>
      </c>
      <c r="C318" s="14" t="s">
        <v>2233</v>
      </c>
      <c r="D318" s="22"/>
      <c r="E318" s="15"/>
      <c r="F318" s="15"/>
      <c r="G318" s="67"/>
      <c r="H318" s="25" t="str">
        <f t="shared" si="9"/>
        <v/>
      </c>
    </row>
    <row r="319" spans="2:8" s="5" customFormat="1" x14ac:dyDescent="0.2">
      <c r="B319" s="50"/>
      <c r="C319" s="14"/>
      <c r="D319" s="22"/>
      <c r="E319" s="15"/>
      <c r="F319" s="15"/>
      <c r="G319" s="67"/>
      <c r="H319" s="25"/>
    </row>
    <row r="320" spans="2:8" s="5" customFormat="1" x14ac:dyDescent="0.2">
      <c r="B320" s="50"/>
      <c r="C320" s="14"/>
      <c r="D320" s="22"/>
      <c r="E320" s="15"/>
      <c r="F320" s="15"/>
      <c r="G320" s="67"/>
      <c r="H320" s="25"/>
    </row>
    <row r="321" spans="2:9" s="5" customFormat="1" x14ac:dyDescent="0.2">
      <c r="B321" s="50"/>
      <c r="C321" s="14"/>
      <c r="D321" s="22"/>
      <c r="E321" s="15"/>
      <c r="F321" s="15"/>
      <c r="G321" s="67"/>
      <c r="H321" s="25"/>
    </row>
    <row r="322" spans="2:9" s="5" customFormat="1" x14ac:dyDescent="0.2">
      <c r="B322" s="50"/>
      <c r="C322" s="14"/>
      <c r="D322" s="22"/>
      <c r="E322" s="15"/>
      <c r="F322" s="15"/>
      <c r="G322" s="67"/>
      <c r="H322" s="25"/>
    </row>
    <row r="323" spans="2:9" s="5" customFormat="1" x14ac:dyDescent="0.2">
      <c r="B323" s="50"/>
      <c r="C323" s="14"/>
      <c r="D323" s="22"/>
      <c r="E323" s="15"/>
      <c r="F323" s="15"/>
      <c r="G323" s="67"/>
      <c r="H323" s="25"/>
    </row>
    <row r="324" spans="2:9" s="5" customFormat="1" x14ac:dyDescent="0.2">
      <c r="B324" s="50"/>
      <c r="C324" s="14"/>
      <c r="D324" s="22"/>
      <c r="E324" s="15"/>
      <c r="F324" s="15"/>
      <c r="G324" s="67"/>
      <c r="H324" s="25"/>
    </row>
    <row r="325" spans="2:9" s="5" customFormat="1" x14ac:dyDescent="0.2">
      <c r="B325" s="50"/>
      <c r="C325" s="14"/>
      <c r="D325" s="22"/>
      <c r="E325" s="15"/>
      <c r="F325" s="15"/>
      <c r="G325" s="67"/>
      <c r="H325" s="25"/>
    </row>
    <row r="326" spans="2:9" s="5" customFormat="1" x14ac:dyDescent="0.2">
      <c r="B326" s="61"/>
      <c r="C326" s="14"/>
      <c r="D326" s="15"/>
      <c r="E326" s="15"/>
      <c r="F326" s="15"/>
      <c r="G326" s="67"/>
      <c r="H326" s="25" t="str">
        <f t="shared" si="9"/>
        <v/>
      </c>
    </row>
    <row r="327" spans="2:9" s="5" customFormat="1" x14ac:dyDescent="0.2">
      <c r="B327" s="61"/>
      <c r="C327" s="14"/>
      <c r="D327" s="15"/>
      <c r="E327" s="15"/>
      <c r="F327" s="15"/>
      <c r="G327" s="67"/>
      <c r="H327" s="25"/>
    </row>
    <row r="328" spans="2:9" s="5" customFormat="1" x14ac:dyDescent="0.2">
      <c r="B328" s="61"/>
      <c r="C328" s="14"/>
      <c r="D328" s="15"/>
      <c r="E328" s="15"/>
      <c r="F328" s="15"/>
      <c r="G328" s="67"/>
      <c r="H328" s="25"/>
    </row>
    <row r="329" spans="2:9" s="5" customFormat="1" x14ac:dyDescent="0.2">
      <c r="B329" s="61"/>
      <c r="C329" s="14"/>
      <c r="D329" s="15"/>
      <c r="E329" s="15"/>
      <c r="F329" s="15"/>
      <c r="G329" s="67"/>
      <c r="H329" s="25"/>
    </row>
    <row r="330" spans="2:9" s="5" customFormat="1" x14ac:dyDescent="0.2">
      <c r="B330" s="61"/>
      <c r="C330" s="14"/>
      <c r="D330" s="15"/>
      <c r="E330" s="15"/>
      <c r="F330" s="15"/>
      <c r="G330" s="67"/>
      <c r="H330" s="25"/>
    </row>
    <row r="331" spans="2:9" s="5" customFormat="1" x14ac:dyDescent="0.2">
      <c r="B331" s="61"/>
      <c r="C331" s="14"/>
      <c r="D331" s="15"/>
      <c r="E331" s="15"/>
      <c r="F331" s="15"/>
      <c r="G331" s="67"/>
      <c r="H331" s="25"/>
    </row>
    <row r="332" spans="2:9" s="30" customFormat="1" ht="20.100000000000001" customHeight="1" x14ac:dyDescent="0.2">
      <c r="B332" s="106" t="str">
        <f>$B$10</f>
        <v>C2.3</v>
      </c>
      <c r="C332" s="31" t="s">
        <v>14</v>
      </c>
      <c r="D332" s="32"/>
      <c r="E332" s="32"/>
      <c r="F332" s="33"/>
      <c r="G332" s="32"/>
      <c r="H332" s="34">
        <f>SUM(H276:H331)</f>
        <v>0</v>
      </c>
      <c r="I332" s="35"/>
    </row>
    <row r="333" spans="2:9" x14ac:dyDescent="0.2">
      <c r="B333" s="449" t="str">
        <f>Client1</f>
        <v>Province of KwaZulu-Natal</v>
      </c>
      <c r="C333" s="449"/>
      <c r="D333" s="449"/>
      <c r="E333" s="449"/>
      <c r="F333" s="450" t="str">
        <f>"Contract No. "&amp;ContractNo</f>
        <v>Contract No. ZNB01127/00000/00/HOD/INF/21/T</v>
      </c>
      <c r="G333" s="450"/>
      <c r="H333" s="450"/>
    </row>
    <row r="334" spans="2:9" x14ac:dyDescent="0.2">
      <c r="B334" s="449" t="str">
        <f>Client2</f>
        <v>Department of Transport</v>
      </c>
      <c r="C334" s="449"/>
      <c r="D334" s="449"/>
      <c r="E334" s="449"/>
      <c r="F334" s="450"/>
      <c r="G334" s="450"/>
      <c r="H334" s="450"/>
    </row>
    <row r="335" spans="2:9" x14ac:dyDescent="0.2">
      <c r="B335" s="452"/>
      <c r="C335" s="452"/>
      <c r="D335" s="452"/>
      <c r="E335" s="452"/>
      <c r="F335" s="451"/>
      <c r="G335" s="451"/>
      <c r="H335" s="451"/>
    </row>
    <row r="336" spans="2:9" x14ac:dyDescent="0.2">
      <c r="B336" s="443" t="s">
        <v>8</v>
      </c>
      <c r="C336" s="444"/>
      <c r="D336" s="444"/>
      <c r="E336" s="444"/>
      <c r="F336" s="444"/>
      <c r="G336" s="444"/>
      <c r="H336" s="453" t="str">
        <f>$H$4</f>
        <v>CHAPTER C2.3</v>
      </c>
      <c r="I336" s="6"/>
    </row>
    <row r="337" spans="2:9" x14ac:dyDescent="0.2">
      <c r="B337" s="445" t="str">
        <f>ContractDescription</f>
        <v>REHABILITATION OF PROVINCIAL ROAD P47-3 (KM 38.00 TO KM 48.00) IN THE EMPANGENI REGION</v>
      </c>
      <c r="C337" s="446"/>
      <c r="D337" s="446"/>
      <c r="E337" s="446"/>
      <c r="F337" s="446"/>
      <c r="G337" s="446"/>
      <c r="H337" s="450"/>
      <c r="I337" s="8"/>
    </row>
    <row r="338" spans="2:9" x14ac:dyDescent="0.2">
      <c r="B338" s="445"/>
      <c r="C338" s="446"/>
      <c r="D338" s="446"/>
      <c r="E338" s="446"/>
      <c r="F338" s="446"/>
      <c r="G338" s="446"/>
      <c r="H338" s="450"/>
      <c r="I338" s="8"/>
    </row>
    <row r="339" spans="2:9" x14ac:dyDescent="0.2">
      <c r="B339" s="447"/>
      <c r="C339" s="448"/>
      <c r="D339" s="448"/>
      <c r="E339" s="448"/>
      <c r="F339" s="448"/>
      <c r="G339" s="448"/>
      <c r="H339" s="451"/>
      <c r="I339" s="8"/>
    </row>
    <row r="340" spans="2:9" s="9" customFormat="1" ht="24.95" customHeight="1" x14ac:dyDescent="0.2">
      <c r="B340" s="72" t="s">
        <v>0</v>
      </c>
      <c r="C340" s="11" t="s">
        <v>1</v>
      </c>
      <c r="D340" s="11" t="s">
        <v>2</v>
      </c>
      <c r="E340" s="11" t="s">
        <v>10</v>
      </c>
      <c r="F340" s="11" t="s">
        <v>3</v>
      </c>
      <c r="G340" s="11" t="s">
        <v>4</v>
      </c>
      <c r="H340" s="11" t="s">
        <v>5</v>
      </c>
      <c r="I340" s="12"/>
    </row>
    <row r="341" spans="2:9" s="30" customFormat="1" ht="20.100000000000001" customHeight="1" x14ac:dyDescent="0.2">
      <c r="B341" s="76"/>
      <c r="C341" s="31" t="s">
        <v>29</v>
      </c>
      <c r="D341" s="32"/>
      <c r="E341" s="32"/>
      <c r="F341" s="33"/>
      <c r="G341" s="32"/>
      <c r="H341" s="34">
        <f>H332</f>
        <v>0</v>
      </c>
      <c r="I341" s="35"/>
    </row>
    <row r="342" spans="2:9" s="5" customFormat="1" x14ac:dyDescent="0.2">
      <c r="B342" s="61"/>
      <c r="C342" s="14"/>
      <c r="D342" s="15"/>
      <c r="E342" s="15"/>
      <c r="F342" s="15"/>
      <c r="G342" s="67"/>
      <c r="H342" s="25"/>
    </row>
    <row r="343" spans="2:9" s="5" customFormat="1" ht="38.25" x14ac:dyDescent="0.2">
      <c r="B343" s="50" t="s">
        <v>2431</v>
      </c>
      <c r="C343" s="14" t="s">
        <v>2430</v>
      </c>
      <c r="D343" s="22"/>
      <c r="E343" s="15"/>
      <c r="F343" s="15"/>
      <c r="G343" s="68"/>
      <c r="H343" s="25" t="str">
        <f t="shared" si="9"/>
        <v/>
      </c>
    </row>
    <row r="344" spans="2:9" s="5" customFormat="1" x14ac:dyDescent="0.2">
      <c r="B344" s="61"/>
      <c r="C344" s="14"/>
      <c r="D344" s="15"/>
      <c r="E344" s="15"/>
      <c r="F344" s="15"/>
      <c r="G344" s="67"/>
      <c r="H344" s="25" t="str">
        <f t="shared" si="9"/>
        <v/>
      </c>
    </row>
    <row r="345" spans="2:9" s="5" customFormat="1" ht="25.5" x14ac:dyDescent="0.2">
      <c r="B345" s="50" t="s">
        <v>2429</v>
      </c>
      <c r="C345" s="14" t="s">
        <v>2428</v>
      </c>
      <c r="D345" s="22" t="s">
        <v>38</v>
      </c>
      <c r="E345" s="15"/>
      <c r="F345" s="15"/>
      <c r="G345" s="67"/>
      <c r="H345" s="25">
        <f t="shared" si="9"/>
        <v>0</v>
      </c>
    </row>
    <row r="346" spans="2:9" s="5" customFormat="1" x14ac:dyDescent="0.2">
      <c r="B346" s="61"/>
      <c r="C346" s="14"/>
      <c r="D346" s="15"/>
      <c r="E346" s="15"/>
      <c r="F346" s="15"/>
      <c r="G346" s="67"/>
      <c r="H346" s="25" t="str">
        <f t="shared" si="9"/>
        <v/>
      </c>
    </row>
    <row r="347" spans="2:9" s="5" customFormat="1" x14ac:dyDescent="0.2">
      <c r="B347" s="50" t="s">
        <v>53</v>
      </c>
      <c r="C347" s="28" t="s">
        <v>2427</v>
      </c>
      <c r="D347" s="22" t="s">
        <v>38</v>
      </c>
      <c r="E347" s="64"/>
      <c r="F347" s="64"/>
      <c r="G347" s="67"/>
      <c r="H347" s="25">
        <f t="shared" si="9"/>
        <v>0</v>
      </c>
    </row>
    <row r="348" spans="2:9" s="5" customFormat="1" x14ac:dyDescent="0.2">
      <c r="B348" s="61"/>
      <c r="C348" s="14"/>
      <c r="D348" s="15"/>
      <c r="E348" s="15"/>
      <c r="F348" s="15"/>
      <c r="G348" s="67"/>
      <c r="H348" s="25" t="str">
        <f t="shared" si="9"/>
        <v/>
      </c>
    </row>
    <row r="349" spans="2:9" s="5" customFormat="1" x14ac:dyDescent="0.2">
      <c r="B349" s="50" t="s">
        <v>55</v>
      </c>
      <c r="C349" s="28" t="s">
        <v>2427</v>
      </c>
      <c r="D349" s="22" t="s">
        <v>38</v>
      </c>
      <c r="E349" s="64"/>
      <c r="F349" s="64"/>
      <c r="G349" s="67"/>
      <c r="H349" s="25">
        <f t="shared" si="9"/>
        <v>0</v>
      </c>
    </row>
    <row r="350" spans="2:9" s="5" customFormat="1" x14ac:dyDescent="0.2">
      <c r="B350" s="61"/>
      <c r="C350" s="27"/>
      <c r="D350" s="64"/>
      <c r="E350" s="64"/>
      <c r="F350" s="64"/>
      <c r="G350" s="67"/>
      <c r="H350" s="25" t="str">
        <f t="shared" si="9"/>
        <v/>
      </c>
    </row>
    <row r="351" spans="2:9" s="5" customFormat="1" ht="25.5" x14ac:dyDescent="0.2">
      <c r="B351" s="50" t="s">
        <v>2234</v>
      </c>
      <c r="C351" s="14" t="s">
        <v>2428</v>
      </c>
      <c r="D351" s="22" t="s">
        <v>6</v>
      </c>
      <c r="E351" s="15"/>
      <c r="F351" s="15"/>
      <c r="G351" s="67"/>
      <c r="H351" s="25">
        <f t="shared" si="9"/>
        <v>0</v>
      </c>
    </row>
    <row r="352" spans="2:9" s="5" customFormat="1" x14ac:dyDescent="0.2">
      <c r="B352" s="61"/>
      <c r="C352" s="27"/>
      <c r="D352" s="64"/>
      <c r="E352" s="15"/>
      <c r="F352" s="15"/>
      <c r="G352" s="67"/>
      <c r="H352" s="25" t="str">
        <f t="shared" si="9"/>
        <v/>
      </c>
    </row>
    <row r="353" spans="2:8" s="5" customFormat="1" x14ac:dyDescent="0.2">
      <c r="B353" s="50" t="s">
        <v>53</v>
      </c>
      <c r="C353" s="28" t="s">
        <v>2427</v>
      </c>
      <c r="D353" s="22" t="s">
        <v>38</v>
      </c>
      <c r="E353" s="15"/>
      <c r="F353" s="15"/>
      <c r="G353" s="67"/>
      <c r="H353" s="25">
        <f t="shared" si="9"/>
        <v>0</v>
      </c>
    </row>
    <row r="354" spans="2:8" s="5" customFormat="1" x14ac:dyDescent="0.2">
      <c r="B354" s="61"/>
      <c r="C354" s="14"/>
      <c r="D354" s="15"/>
      <c r="E354" s="15"/>
      <c r="F354" s="15"/>
      <c r="G354" s="67"/>
      <c r="H354" s="25" t="str">
        <f t="shared" si="9"/>
        <v/>
      </c>
    </row>
    <row r="355" spans="2:8" s="5" customFormat="1" x14ac:dyDescent="0.2">
      <c r="B355" s="50" t="s">
        <v>55</v>
      </c>
      <c r="C355" s="28" t="s">
        <v>2427</v>
      </c>
      <c r="D355" s="22" t="s">
        <v>38</v>
      </c>
      <c r="E355" s="15"/>
      <c r="F355" s="15"/>
      <c r="G355" s="16"/>
      <c r="H355" s="25">
        <f t="shared" si="9"/>
        <v>0</v>
      </c>
    </row>
    <row r="356" spans="2:8" s="5" customFormat="1" x14ac:dyDescent="0.2">
      <c r="B356" s="50"/>
      <c r="C356" s="14"/>
      <c r="D356" s="15"/>
      <c r="E356" s="15"/>
      <c r="F356" s="15"/>
      <c r="G356" s="16"/>
      <c r="H356" s="17" t="str">
        <f t="shared" ref="H356:H371" si="10">IF(D356="","",F356*G356)</f>
        <v/>
      </c>
    </row>
    <row r="357" spans="2:8" s="5" customFormat="1" x14ac:dyDescent="0.2">
      <c r="B357" s="50" t="s">
        <v>2426</v>
      </c>
      <c r="C357" s="14" t="s">
        <v>2233</v>
      </c>
      <c r="D357" s="22"/>
      <c r="E357" s="15"/>
      <c r="F357" s="15"/>
      <c r="G357" s="16"/>
      <c r="H357" s="17" t="str">
        <f t="shared" si="10"/>
        <v/>
      </c>
    </row>
    <row r="358" spans="2:8" s="5" customFormat="1" x14ac:dyDescent="0.2">
      <c r="B358" s="50"/>
      <c r="C358" s="14"/>
      <c r="D358" s="15"/>
      <c r="E358" s="15"/>
      <c r="F358" s="15"/>
      <c r="G358" s="16"/>
      <c r="H358" s="17" t="str">
        <f t="shared" si="10"/>
        <v/>
      </c>
    </row>
    <row r="359" spans="2:8" s="5" customFormat="1" ht="25.5" x14ac:dyDescent="0.2">
      <c r="B359" s="50" t="s">
        <v>2425</v>
      </c>
      <c r="C359" s="14" t="s">
        <v>2424</v>
      </c>
      <c r="D359" s="22"/>
      <c r="E359" s="15"/>
      <c r="F359" s="15"/>
      <c r="G359" s="16"/>
      <c r="H359" s="17" t="str">
        <f t="shared" si="10"/>
        <v/>
      </c>
    </row>
    <row r="360" spans="2:8" s="5" customFormat="1" x14ac:dyDescent="0.2">
      <c r="B360" s="61"/>
      <c r="C360" s="14"/>
      <c r="D360" s="15"/>
      <c r="E360" s="15"/>
      <c r="F360" s="15"/>
      <c r="G360" s="16"/>
      <c r="H360" s="17" t="str">
        <f t="shared" si="10"/>
        <v/>
      </c>
    </row>
    <row r="361" spans="2:8" s="5" customFormat="1" ht="25.5" x14ac:dyDescent="0.2">
      <c r="B361" s="50" t="s">
        <v>2423</v>
      </c>
      <c r="C361" s="14" t="s">
        <v>2422</v>
      </c>
      <c r="D361" s="22"/>
      <c r="E361" s="22"/>
      <c r="F361" s="23"/>
      <c r="G361" s="24"/>
      <c r="H361" s="25" t="str">
        <f t="shared" si="10"/>
        <v/>
      </c>
    </row>
    <row r="362" spans="2:8" s="5" customFormat="1" x14ac:dyDescent="0.2">
      <c r="B362" s="61"/>
      <c r="C362" s="14"/>
      <c r="D362" s="15"/>
      <c r="E362" s="15"/>
      <c r="F362" s="26"/>
      <c r="G362" s="16"/>
      <c r="H362" s="25" t="str">
        <f t="shared" si="10"/>
        <v/>
      </c>
    </row>
    <row r="363" spans="2:8" s="5" customFormat="1" x14ac:dyDescent="0.2">
      <c r="B363" s="50" t="s">
        <v>53</v>
      </c>
      <c r="C363" s="14" t="s">
        <v>2421</v>
      </c>
      <c r="D363" s="22" t="s">
        <v>6</v>
      </c>
      <c r="E363" s="15"/>
      <c r="F363" s="26"/>
      <c r="G363" s="62"/>
      <c r="H363" s="25">
        <f t="shared" si="10"/>
        <v>0</v>
      </c>
    </row>
    <row r="364" spans="2:8" s="5" customFormat="1" x14ac:dyDescent="0.2">
      <c r="B364" s="61"/>
      <c r="C364" s="14"/>
      <c r="D364" s="15"/>
      <c r="E364" s="15"/>
      <c r="F364" s="26"/>
      <c r="G364" s="16"/>
      <c r="H364" s="25" t="str">
        <f t="shared" si="10"/>
        <v/>
      </c>
    </row>
    <row r="365" spans="2:8" s="5" customFormat="1" x14ac:dyDescent="0.2">
      <c r="B365" s="50" t="s">
        <v>55</v>
      </c>
      <c r="C365" s="14" t="s">
        <v>2421</v>
      </c>
      <c r="D365" s="22" t="s">
        <v>6</v>
      </c>
      <c r="E365" s="64"/>
      <c r="F365" s="26"/>
      <c r="G365" s="65"/>
      <c r="H365" s="25">
        <f t="shared" si="10"/>
        <v>0</v>
      </c>
    </row>
    <row r="366" spans="2:8" s="5" customFormat="1" x14ac:dyDescent="0.2">
      <c r="B366" s="50"/>
      <c r="C366" s="14"/>
      <c r="D366" s="15"/>
      <c r="E366" s="64"/>
      <c r="F366" s="26"/>
      <c r="G366" s="65"/>
      <c r="H366" s="25" t="str">
        <f t="shared" si="10"/>
        <v/>
      </c>
    </row>
    <row r="367" spans="2:8" s="5" customFormat="1" ht="25.5" x14ac:dyDescent="0.2">
      <c r="B367" s="50" t="s">
        <v>2420</v>
      </c>
      <c r="C367" s="28" t="s">
        <v>2419</v>
      </c>
      <c r="D367" s="22" t="s">
        <v>1374</v>
      </c>
      <c r="E367" s="64"/>
      <c r="F367" s="26"/>
      <c r="G367" s="67"/>
      <c r="H367" s="25">
        <f t="shared" si="10"/>
        <v>0</v>
      </c>
    </row>
    <row r="368" spans="2:8" s="5" customFormat="1" x14ac:dyDescent="0.2">
      <c r="B368" s="61"/>
      <c r="C368" s="14"/>
      <c r="D368" s="15"/>
      <c r="E368" s="64"/>
      <c r="F368" s="26"/>
      <c r="G368" s="65"/>
      <c r="H368" s="25" t="str">
        <f t="shared" si="10"/>
        <v/>
      </c>
    </row>
    <row r="369" spans="1:9" s="5" customFormat="1" x14ac:dyDescent="0.2">
      <c r="B369" s="50" t="s">
        <v>53</v>
      </c>
      <c r="C369" s="14" t="s">
        <v>2321</v>
      </c>
      <c r="D369" s="22" t="s">
        <v>6</v>
      </c>
      <c r="E369" s="15"/>
      <c r="F369" s="26"/>
      <c r="G369" s="62"/>
      <c r="H369" s="25">
        <f t="shared" si="10"/>
        <v>0</v>
      </c>
    </row>
    <row r="370" spans="1:9" s="5" customFormat="1" x14ac:dyDescent="0.2">
      <c r="B370" s="61"/>
      <c r="C370" s="14"/>
      <c r="D370" s="15"/>
      <c r="E370" s="15"/>
      <c r="F370" s="26"/>
      <c r="G370" s="16"/>
      <c r="H370" s="25" t="str">
        <f t="shared" si="10"/>
        <v/>
      </c>
    </row>
    <row r="371" spans="1:9" s="5" customFormat="1" x14ac:dyDescent="0.2">
      <c r="B371" s="50" t="s">
        <v>55</v>
      </c>
      <c r="C371" s="14" t="s">
        <v>2413</v>
      </c>
      <c r="D371" s="22" t="s">
        <v>6</v>
      </c>
      <c r="E371" s="64"/>
      <c r="F371" s="26"/>
      <c r="G371" s="65"/>
      <c r="H371" s="25">
        <f t="shared" si="10"/>
        <v>0</v>
      </c>
    </row>
    <row r="372" spans="1:9" s="5" customFormat="1" x14ac:dyDescent="0.2">
      <c r="B372" s="61"/>
      <c r="C372" s="14"/>
      <c r="D372" s="15"/>
      <c r="E372" s="64"/>
      <c r="F372" s="26"/>
      <c r="G372" s="65"/>
      <c r="H372" s="25"/>
    </row>
    <row r="373" spans="1:9" s="5" customFormat="1" x14ac:dyDescent="0.2">
      <c r="B373" s="61" t="s">
        <v>2418</v>
      </c>
      <c r="C373" s="14" t="s">
        <v>2233</v>
      </c>
      <c r="D373" s="15"/>
      <c r="E373" s="64"/>
      <c r="F373" s="26"/>
      <c r="G373" s="65"/>
      <c r="H373" s="25"/>
    </row>
    <row r="374" spans="1:9" s="5" customFormat="1" x14ac:dyDescent="0.2">
      <c r="B374" s="61"/>
      <c r="C374" s="14"/>
      <c r="D374" s="15"/>
      <c r="E374" s="64"/>
      <c r="F374" s="26"/>
      <c r="G374" s="65"/>
      <c r="H374" s="25"/>
    </row>
    <row r="375" spans="1:9" s="5" customFormat="1" ht="25.5" x14ac:dyDescent="0.2">
      <c r="B375" s="61" t="s">
        <v>2417</v>
      </c>
      <c r="C375" s="14" t="s">
        <v>2416</v>
      </c>
      <c r="D375" s="15"/>
      <c r="E375" s="64"/>
      <c r="F375" s="26"/>
      <c r="G375" s="65"/>
      <c r="H375" s="25"/>
    </row>
    <row r="376" spans="1:9" s="5" customFormat="1" x14ac:dyDescent="0.2">
      <c r="B376" s="61"/>
      <c r="C376" s="14"/>
      <c r="D376" s="15"/>
      <c r="E376" s="64"/>
      <c r="F376" s="26"/>
      <c r="G376" s="65"/>
      <c r="H376" s="25"/>
    </row>
    <row r="377" spans="1:9" s="5" customFormat="1" ht="25.5" x14ac:dyDescent="0.2">
      <c r="B377" s="61" t="s">
        <v>2415</v>
      </c>
      <c r="C377" s="14" t="s">
        <v>2414</v>
      </c>
      <c r="D377" s="15"/>
      <c r="E377" s="64"/>
      <c r="F377" s="26"/>
      <c r="G377" s="65"/>
      <c r="H377" s="25"/>
    </row>
    <row r="378" spans="1:9" s="5" customFormat="1" x14ac:dyDescent="0.2">
      <c r="B378" s="61"/>
      <c r="C378" s="14"/>
      <c r="D378" s="15"/>
      <c r="E378" s="64"/>
      <c r="F378" s="26"/>
      <c r="G378" s="65"/>
      <c r="H378" s="25"/>
    </row>
    <row r="379" spans="1:9" s="5" customFormat="1" x14ac:dyDescent="0.2">
      <c r="B379" s="50" t="s">
        <v>53</v>
      </c>
      <c r="C379" s="14" t="s">
        <v>2321</v>
      </c>
      <c r="D379" s="22" t="s">
        <v>6</v>
      </c>
      <c r="E379" s="15"/>
      <c r="F379" s="26"/>
      <c r="G379" s="62"/>
      <c r="H379" s="25">
        <f>IF(D379="","",F379*G379)</f>
        <v>0</v>
      </c>
    </row>
    <row r="380" spans="1:9" s="5" customFormat="1" x14ac:dyDescent="0.2">
      <c r="B380" s="61"/>
      <c r="C380" s="14"/>
      <c r="D380" s="15"/>
      <c r="E380" s="15"/>
      <c r="F380" s="26"/>
      <c r="G380" s="16"/>
      <c r="H380" s="25" t="str">
        <f>IF(D380="","",F380*G380)</f>
        <v/>
      </c>
    </row>
    <row r="381" spans="1:9" s="5" customFormat="1" x14ac:dyDescent="0.2">
      <c r="B381" s="50" t="s">
        <v>55</v>
      </c>
      <c r="C381" s="14" t="s">
        <v>2413</v>
      </c>
      <c r="D381" s="22" t="s">
        <v>6</v>
      </c>
      <c r="E381" s="64"/>
      <c r="F381" s="26"/>
      <c r="G381" s="65"/>
      <c r="H381" s="25">
        <f>IF(D381="","",F381*G381)</f>
        <v>0</v>
      </c>
    </row>
    <row r="382" spans="1:9" s="5" customFormat="1" x14ac:dyDescent="0.2">
      <c r="B382" s="61"/>
      <c r="C382" s="14"/>
      <c r="D382" s="15"/>
      <c r="E382" s="64"/>
      <c r="F382" s="26"/>
      <c r="G382" s="65"/>
      <c r="H382" s="25"/>
    </row>
    <row r="383" spans="1:9" x14ac:dyDescent="0.2">
      <c r="A383" s="5"/>
      <c r="B383" s="50"/>
      <c r="C383" s="14"/>
      <c r="D383" s="15"/>
      <c r="E383" s="15"/>
      <c r="F383" s="15"/>
      <c r="G383" s="16"/>
      <c r="H383" s="17" t="str">
        <f t="shared" ref="H383:H444" si="11">IF(D383="","",F383*G383)</f>
        <v/>
      </c>
      <c r="I383" s="1"/>
    </row>
    <row r="384" spans="1:9" x14ac:dyDescent="0.2">
      <c r="A384" s="5"/>
      <c r="B384" s="86" t="s">
        <v>2412</v>
      </c>
      <c r="C384" s="14" t="s">
        <v>2411</v>
      </c>
      <c r="D384" s="22"/>
      <c r="E384" s="15"/>
      <c r="F384" s="15"/>
      <c r="G384" s="16"/>
      <c r="H384" s="17" t="str">
        <f t="shared" si="11"/>
        <v/>
      </c>
      <c r="I384" s="1"/>
    </row>
    <row r="385" spans="1:9" x14ac:dyDescent="0.2">
      <c r="A385" s="5"/>
      <c r="B385" s="50"/>
      <c r="C385" s="14"/>
      <c r="D385" s="15"/>
      <c r="E385" s="15"/>
      <c r="F385" s="15"/>
      <c r="G385" s="16"/>
      <c r="H385" s="17" t="str">
        <f t="shared" si="11"/>
        <v/>
      </c>
      <c r="I385" s="1"/>
    </row>
    <row r="386" spans="1:9" x14ac:dyDescent="0.2">
      <c r="A386" s="5"/>
      <c r="B386" s="50" t="s">
        <v>2410</v>
      </c>
      <c r="C386" s="14" t="s">
        <v>2409</v>
      </c>
      <c r="D386" s="22" t="s">
        <v>38</v>
      </c>
      <c r="E386" s="15"/>
      <c r="F386" s="15"/>
      <c r="G386" s="16"/>
      <c r="H386" s="17">
        <f t="shared" si="11"/>
        <v>0</v>
      </c>
      <c r="I386" s="1"/>
    </row>
    <row r="387" spans="1:9" x14ac:dyDescent="0.2">
      <c r="A387" s="5"/>
      <c r="B387" s="61"/>
      <c r="C387" s="14"/>
      <c r="D387" s="15"/>
      <c r="E387" s="15"/>
      <c r="F387" s="15"/>
      <c r="G387" s="16"/>
      <c r="H387" s="17" t="str">
        <f t="shared" si="11"/>
        <v/>
      </c>
      <c r="I387" s="1"/>
    </row>
    <row r="388" spans="1:9" x14ac:dyDescent="0.2">
      <c r="A388" s="5"/>
      <c r="B388" s="50" t="s">
        <v>2408</v>
      </c>
      <c r="C388" s="14" t="s">
        <v>2407</v>
      </c>
      <c r="D388" s="22" t="s">
        <v>38</v>
      </c>
      <c r="E388" s="22"/>
      <c r="F388" s="23"/>
      <c r="G388" s="24"/>
      <c r="H388" s="25">
        <f t="shared" si="11"/>
        <v>0</v>
      </c>
      <c r="I388" s="1"/>
    </row>
    <row r="389" spans="1:9" x14ac:dyDescent="0.2">
      <c r="A389" s="5"/>
      <c r="B389" s="61"/>
      <c r="C389" s="14"/>
      <c r="D389" s="15"/>
      <c r="E389" s="15"/>
      <c r="F389" s="26"/>
      <c r="G389" s="16"/>
      <c r="H389" s="25" t="str">
        <f t="shared" si="11"/>
        <v/>
      </c>
      <c r="I389" s="1"/>
    </row>
    <row r="390" spans="1:9" x14ac:dyDescent="0.2">
      <c r="A390" s="5"/>
      <c r="B390" s="50" t="s">
        <v>2406</v>
      </c>
      <c r="C390" s="14" t="s">
        <v>2233</v>
      </c>
      <c r="D390" s="22" t="s">
        <v>38</v>
      </c>
      <c r="E390" s="15"/>
      <c r="F390" s="26"/>
      <c r="G390" s="62"/>
      <c r="H390" s="25">
        <f t="shared" si="11"/>
        <v>0</v>
      </c>
      <c r="I390" s="1"/>
    </row>
    <row r="391" spans="1:9" x14ac:dyDescent="0.2">
      <c r="A391" s="5"/>
      <c r="B391" s="61"/>
      <c r="C391" s="14"/>
      <c r="D391" s="15"/>
      <c r="E391" s="15"/>
      <c r="F391" s="26"/>
      <c r="G391" s="16"/>
      <c r="H391" s="25" t="str">
        <f t="shared" si="11"/>
        <v/>
      </c>
      <c r="I391" s="1"/>
    </row>
    <row r="392" spans="1:9" x14ac:dyDescent="0.2">
      <c r="A392" s="5"/>
      <c r="B392" s="61"/>
      <c r="C392" s="14"/>
      <c r="D392" s="15"/>
      <c r="E392" s="15"/>
      <c r="F392" s="26"/>
      <c r="G392" s="16"/>
      <c r="H392" s="25"/>
      <c r="I392" s="1"/>
    </row>
    <row r="393" spans="1:9" x14ac:dyDescent="0.2">
      <c r="A393" s="5"/>
      <c r="B393" s="61"/>
      <c r="C393" s="14"/>
      <c r="D393" s="15"/>
      <c r="E393" s="15"/>
      <c r="F393" s="26"/>
      <c r="G393" s="16"/>
      <c r="H393" s="25"/>
      <c r="I393" s="1"/>
    </row>
    <row r="394" spans="1:9" x14ac:dyDescent="0.2">
      <c r="A394" s="5"/>
      <c r="B394" s="61"/>
      <c r="C394" s="14"/>
      <c r="D394" s="15"/>
      <c r="E394" s="15"/>
      <c r="F394" s="26"/>
      <c r="G394" s="16"/>
      <c r="H394" s="25"/>
      <c r="I394" s="1"/>
    </row>
    <row r="395" spans="1:9" s="30" customFormat="1" ht="19.5" customHeight="1" x14ac:dyDescent="0.2">
      <c r="B395" s="106" t="str">
        <f>$B$10</f>
        <v>C2.3</v>
      </c>
      <c r="C395" s="31" t="s">
        <v>14</v>
      </c>
      <c r="D395" s="32"/>
      <c r="E395" s="32"/>
      <c r="F395" s="33"/>
      <c r="G395" s="32"/>
      <c r="H395" s="34">
        <f>SUM(H341:H394)</f>
        <v>0</v>
      </c>
      <c r="I395" s="35"/>
    </row>
    <row r="396" spans="1:9" x14ac:dyDescent="0.2">
      <c r="B396" s="449" t="str">
        <f>Client1</f>
        <v>Province of KwaZulu-Natal</v>
      </c>
      <c r="C396" s="449"/>
      <c r="D396" s="449"/>
      <c r="E396" s="449"/>
      <c r="F396" s="450" t="str">
        <f>"Contract No. "&amp;ContractNo</f>
        <v>Contract No. ZNB01127/00000/00/HOD/INF/21/T</v>
      </c>
      <c r="G396" s="450"/>
      <c r="H396" s="450"/>
    </row>
    <row r="397" spans="1:9" x14ac:dyDescent="0.2">
      <c r="B397" s="449" t="str">
        <f>Client2</f>
        <v>Department of Transport</v>
      </c>
      <c r="C397" s="449"/>
      <c r="D397" s="449"/>
      <c r="E397" s="449"/>
      <c r="F397" s="450"/>
      <c r="G397" s="450"/>
      <c r="H397" s="450"/>
    </row>
    <row r="398" spans="1:9" x14ac:dyDescent="0.2">
      <c r="B398" s="452"/>
      <c r="C398" s="452"/>
      <c r="D398" s="452"/>
      <c r="E398" s="452"/>
      <c r="F398" s="451"/>
      <c r="G398" s="451"/>
      <c r="H398" s="451"/>
    </row>
    <row r="399" spans="1:9" x14ac:dyDescent="0.2">
      <c r="B399" s="443" t="s">
        <v>8</v>
      </c>
      <c r="C399" s="444"/>
      <c r="D399" s="444"/>
      <c r="E399" s="444"/>
      <c r="F399" s="444"/>
      <c r="G399" s="444"/>
      <c r="H399" s="453" t="str">
        <f>$H$4</f>
        <v>CHAPTER C2.3</v>
      </c>
      <c r="I399" s="6"/>
    </row>
    <row r="400" spans="1:9" x14ac:dyDescent="0.2">
      <c r="B400" s="445" t="str">
        <f>ContractDescription</f>
        <v>REHABILITATION OF PROVINCIAL ROAD P47-3 (KM 38.00 TO KM 48.00) IN THE EMPANGENI REGION</v>
      </c>
      <c r="C400" s="446"/>
      <c r="D400" s="446"/>
      <c r="E400" s="446"/>
      <c r="F400" s="446"/>
      <c r="G400" s="446"/>
      <c r="H400" s="450"/>
      <c r="I400" s="8"/>
    </row>
    <row r="401" spans="1:9" x14ac:dyDescent="0.2">
      <c r="B401" s="445"/>
      <c r="C401" s="446"/>
      <c r="D401" s="446"/>
      <c r="E401" s="446"/>
      <c r="F401" s="446"/>
      <c r="G401" s="446"/>
      <c r="H401" s="450"/>
      <c r="I401" s="8"/>
    </row>
    <row r="402" spans="1:9" x14ac:dyDescent="0.2">
      <c r="B402" s="447"/>
      <c r="C402" s="448"/>
      <c r="D402" s="448"/>
      <c r="E402" s="448"/>
      <c r="F402" s="448"/>
      <c r="G402" s="448"/>
      <c r="H402" s="451"/>
      <c r="I402" s="8"/>
    </row>
    <row r="403" spans="1:9" s="9" customFormat="1" ht="24.95" customHeight="1" x14ac:dyDescent="0.2">
      <c r="B403" s="72" t="s">
        <v>0</v>
      </c>
      <c r="C403" s="11" t="s">
        <v>1</v>
      </c>
      <c r="D403" s="11" t="s">
        <v>2</v>
      </c>
      <c r="E403" s="11" t="s">
        <v>10</v>
      </c>
      <c r="F403" s="11" t="s">
        <v>3</v>
      </c>
      <c r="G403" s="11" t="s">
        <v>4</v>
      </c>
      <c r="H403" s="11" t="s">
        <v>5</v>
      </c>
      <c r="I403" s="12"/>
    </row>
    <row r="404" spans="1:9" s="30" customFormat="1" ht="20.100000000000001" customHeight="1" x14ac:dyDescent="0.2">
      <c r="B404" s="76"/>
      <c r="C404" s="31" t="s">
        <v>29</v>
      </c>
      <c r="D404" s="32"/>
      <c r="E404" s="32"/>
      <c r="F404" s="33"/>
      <c r="G404" s="32"/>
      <c r="H404" s="34">
        <f>H395</f>
        <v>0</v>
      </c>
      <c r="I404" s="35"/>
    </row>
    <row r="405" spans="1:9" x14ac:dyDescent="0.2">
      <c r="A405" s="5"/>
      <c r="B405" s="61"/>
      <c r="C405" s="14"/>
      <c r="D405" s="15"/>
      <c r="E405" s="15"/>
      <c r="F405" s="26"/>
      <c r="G405" s="16"/>
      <c r="H405" s="25"/>
      <c r="I405" s="1"/>
    </row>
    <row r="406" spans="1:9" ht="25.5" x14ac:dyDescent="0.2">
      <c r="A406" s="5"/>
      <c r="B406" s="50" t="s">
        <v>2405</v>
      </c>
      <c r="C406" s="14" t="s">
        <v>2404</v>
      </c>
      <c r="D406" s="22"/>
      <c r="E406" s="64"/>
      <c r="F406" s="26"/>
      <c r="G406" s="65"/>
      <c r="H406" s="25" t="str">
        <f t="shared" si="11"/>
        <v/>
      </c>
      <c r="I406" s="1"/>
    </row>
    <row r="407" spans="1:9" x14ac:dyDescent="0.2">
      <c r="A407" s="5"/>
      <c r="B407" s="50"/>
      <c r="C407" s="14"/>
      <c r="D407" s="15"/>
      <c r="E407" s="64"/>
      <c r="F407" s="26"/>
      <c r="G407" s="65"/>
      <c r="H407" s="25" t="str">
        <f t="shared" si="11"/>
        <v/>
      </c>
      <c r="I407" s="1"/>
    </row>
    <row r="408" spans="1:9" x14ac:dyDescent="0.2">
      <c r="A408" s="5"/>
      <c r="B408" s="50" t="s">
        <v>2403</v>
      </c>
      <c r="C408" s="28" t="s">
        <v>2402</v>
      </c>
      <c r="D408" s="22"/>
      <c r="E408" s="64"/>
      <c r="F408" s="26"/>
      <c r="G408" s="67"/>
      <c r="H408" s="25" t="str">
        <f t="shared" si="11"/>
        <v/>
      </c>
      <c r="I408" s="1"/>
    </row>
    <row r="409" spans="1:9" x14ac:dyDescent="0.2">
      <c r="A409" s="5"/>
      <c r="B409" s="61"/>
      <c r="C409" s="14"/>
      <c r="D409" s="15"/>
      <c r="E409" s="64"/>
      <c r="F409" s="26"/>
      <c r="G409" s="65"/>
      <c r="H409" s="25" t="str">
        <f t="shared" si="11"/>
        <v/>
      </c>
      <c r="I409" s="1"/>
    </row>
    <row r="410" spans="1:9" x14ac:dyDescent="0.2">
      <c r="A410" s="5"/>
      <c r="B410" s="50" t="s">
        <v>53</v>
      </c>
      <c r="C410" s="14" t="s">
        <v>2239</v>
      </c>
      <c r="D410" s="22" t="s">
        <v>1374</v>
      </c>
      <c r="E410" s="64"/>
      <c r="F410" s="26"/>
      <c r="G410" s="62"/>
      <c r="H410" s="25">
        <f t="shared" si="11"/>
        <v>0</v>
      </c>
      <c r="I410" s="1"/>
    </row>
    <row r="411" spans="1:9" x14ac:dyDescent="0.2">
      <c r="A411" s="5"/>
      <c r="B411" s="61"/>
      <c r="C411" s="14"/>
      <c r="D411" s="15"/>
      <c r="E411" s="64"/>
      <c r="F411" s="26"/>
      <c r="G411" s="65"/>
      <c r="H411" s="25" t="str">
        <f t="shared" si="11"/>
        <v/>
      </c>
      <c r="I411" s="1"/>
    </row>
    <row r="412" spans="1:9" x14ac:dyDescent="0.2">
      <c r="A412" s="5"/>
      <c r="B412" s="50" t="s">
        <v>55</v>
      </c>
      <c r="C412" s="14" t="s">
        <v>2398</v>
      </c>
      <c r="D412" s="22" t="s">
        <v>1374</v>
      </c>
      <c r="E412" s="15"/>
      <c r="F412" s="26"/>
      <c r="G412" s="16"/>
      <c r="H412" s="25">
        <f t="shared" si="11"/>
        <v>0</v>
      </c>
      <c r="I412" s="1"/>
    </row>
    <row r="413" spans="1:9" x14ac:dyDescent="0.2">
      <c r="A413" s="5"/>
      <c r="B413" s="61"/>
      <c r="C413" s="14"/>
      <c r="D413" s="15"/>
      <c r="E413" s="15"/>
      <c r="F413" s="26"/>
      <c r="G413" s="16"/>
      <c r="H413" s="25" t="str">
        <f t="shared" si="11"/>
        <v/>
      </c>
      <c r="I413" s="1"/>
    </row>
    <row r="414" spans="1:9" x14ac:dyDescent="0.2">
      <c r="A414" s="5"/>
      <c r="B414" s="50" t="s">
        <v>65</v>
      </c>
      <c r="C414" s="14" t="s">
        <v>2397</v>
      </c>
      <c r="D414" s="22" t="s">
        <v>1374</v>
      </c>
      <c r="E414" s="15"/>
      <c r="F414" s="26"/>
      <c r="G414" s="67"/>
      <c r="H414" s="25">
        <f t="shared" si="11"/>
        <v>0</v>
      </c>
      <c r="I414" s="1"/>
    </row>
    <row r="415" spans="1:9" x14ac:dyDescent="0.2">
      <c r="A415" s="5"/>
      <c r="B415" s="61"/>
      <c r="C415" s="14"/>
      <c r="D415" s="15"/>
      <c r="E415" s="15"/>
      <c r="F415" s="26"/>
      <c r="G415" s="67"/>
      <c r="H415" s="25" t="str">
        <f t="shared" si="11"/>
        <v/>
      </c>
      <c r="I415" s="1"/>
    </row>
    <row r="416" spans="1:9" x14ac:dyDescent="0.2">
      <c r="A416" s="5"/>
      <c r="B416" s="50" t="s">
        <v>57</v>
      </c>
      <c r="C416" s="14" t="s">
        <v>2238</v>
      </c>
      <c r="D416" s="22" t="s">
        <v>1374</v>
      </c>
      <c r="E416" s="15"/>
      <c r="F416" s="26"/>
      <c r="G416" s="62"/>
      <c r="H416" s="25">
        <f t="shared" si="11"/>
        <v>0</v>
      </c>
      <c r="I416" s="1"/>
    </row>
    <row r="417" spans="1:9" x14ac:dyDescent="0.2">
      <c r="A417" s="5"/>
      <c r="B417" s="61"/>
      <c r="C417" s="14"/>
      <c r="D417" s="15"/>
      <c r="E417" s="15"/>
      <c r="F417" s="26"/>
      <c r="G417" s="29"/>
      <c r="H417" s="25" t="str">
        <f t="shared" si="11"/>
        <v/>
      </c>
      <c r="I417" s="1"/>
    </row>
    <row r="418" spans="1:9" x14ac:dyDescent="0.2">
      <c r="A418" s="5"/>
      <c r="B418" s="50" t="s">
        <v>2396</v>
      </c>
      <c r="C418" s="14" t="s">
        <v>2309</v>
      </c>
      <c r="D418" s="22" t="s">
        <v>1374</v>
      </c>
      <c r="E418" s="15"/>
      <c r="F418" s="26"/>
      <c r="G418" s="29"/>
      <c r="H418" s="25">
        <f t="shared" si="11"/>
        <v>0</v>
      </c>
      <c r="I418" s="1"/>
    </row>
    <row r="419" spans="1:9" x14ac:dyDescent="0.2">
      <c r="A419" s="5"/>
      <c r="B419" s="61"/>
      <c r="C419" s="14"/>
      <c r="D419" s="15"/>
      <c r="E419" s="15"/>
      <c r="F419" s="26"/>
      <c r="G419" s="29"/>
      <c r="H419" s="25" t="str">
        <f t="shared" si="11"/>
        <v/>
      </c>
      <c r="I419" s="1"/>
    </row>
    <row r="420" spans="1:9" x14ac:dyDescent="0.2">
      <c r="A420" s="5"/>
      <c r="B420" s="50" t="s">
        <v>2401</v>
      </c>
      <c r="C420" s="14" t="s">
        <v>2400</v>
      </c>
      <c r="D420" s="22" t="s">
        <v>2399</v>
      </c>
      <c r="E420" s="15"/>
      <c r="F420" s="26"/>
      <c r="G420" s="67"/>
      <c r="H420" s="25">
        <f t="shared" si="11"/>
        <v>0</v>
      </c>
      <c r="I420" s="1"/>
    </row>
    <row r="421" spans="1:9" x14ac:dyDescent="0.2">
      <c r="A421" s="5"/>
      <c r="B421" s="61"/>
      <c r="C421" s="14"/>
      <c r="D421" s="15"/>
      <c r="E421" s="15"/>
      <c r="F421" s="26"/>
      <c r="G421" s="29"/>
      <c r="H421" s="25" t="str">
        <f t="shared" si="11"/>
        <v/>
      </c>
      <c r="I421" s="1"/>
    </row>
    <row r="422" spans="1:9" x14ac:dyDescent="0.2">
      <c r="A422" s="5"/>
      <c r="B422" s="50" t="s">
        <v>53</v>
      </c>
      <c r="C422" s="14" t="s">
        <v>2239</v>
      </c>
      <c r="D422" s="22" t="s">
        <v>1374</v>
      </c>
      <c r="E422" s="64"/>
      <c r="F422" s="26"/>
      <c r="G422" s="62"/>
      <c r="H422" s="25">
        <f t="shared" si="11"/>
        <v>0</v>
      </c>
      <c r="I422" s="1"/>
    </row>
    <row r="423" spans="1:9" x14ac:dyDescent="0.2">
      <c r="A423" s="5"/>
      <c r="B423" s="61"/>
      <c r="C423" s="14"/>
      <c r="D423" s="15"/>
      <c r="E423" s="64"/>
      <c r="F423" s="26"/>
      <c r="G423" s="65"/>
      <c r="H423" s="25" t="str">
        <f t="shared" si="11"/>
        <v/>
      </c>
      <c r="I423" s="1"/>
    </row>
    <row r="424" spans="1:9" x14ac:dyDescent="0.2">
      <c r="A424" s="5"/>
      <c r="B424" s="50" t="s">
        <v>55</v>
      </c>
      <c r="C424" s="14" t="s">
        <v>2398</v>
      </c>
      <c r="D424" s="22" t="s">
        <v>1374</v>
      </c>
      <c r="E424" s="15"/>
      <c r="F424" s="26"/>
      <c r="G424" s="16"/>
      <c r="H424" s="25">
        <f t="shared" si="11"/>
        <v>0</v>
      </c>
      <c r="I424" s="1"/>
    </row>
    <row r="425" spans="1:9" x14ac:dyDescent="0.2">
      <c r="A425" s="5"/>
      <c r="B425" s="61"/>
      <c r="C425" s="14"/>
      <c r="D425" s="15"/>
      <c r="E425" s="15"/>
      <c r="F425" s="26"/>
      <c r="G425" s="16"/>
      <c r="H425" s="25" t="str">
        <f t="shared" si="11"/>
        <v/>
      </c>
      <c r="I425" s="1"/>
    </row>
    <row r="426" spans="1:9" x14ac:dyDescent="0.2">
      <c r="A426" s="5"/>
      <c r="B426" s="50" t="s">
        <v>65</v>
      </c>
      <c r="C426" s="14" t="s">
        <v>2397</v>
      </c>
      <c r="D426" s="22" t="s">
        <v>1374</v>
      </c>
      <c r="E426" s="15"/>
      <c r="F426" s="26"/>
      <c r="G426" s="67"/>
      <c r="H426" s="25">
        <f t="shared" si="11"/>
        <v>0</v>
      </c>
      <c r="I426" s="1"/>
    </row>
    <row r="427" spans="1:9" x14ac:dyDescent="0.2">
      <c r="A427" s="5"/>
      <c r="B427" s="61"/>
      <c r="C427" s="14"/>
      <c r="D427" s="15"/>
      <c r="E427" s="15"/>
      <c r="F427" s="26"/>
      <c r="G427" s="67"/>
      <c r="H427" s="25" t="str">
        <f t="shared" si="11"/>
        <v/>
      </c>
      <c r="I427" s="1"/>
    </row>
    <row r="428" spans="1:9" x14ac:dyDescent="0.2">
      <c r="A428" s="5"/>
      <c r="B428" s="50" t="s">
        <v>57</v>
      </c>
      <c r="C428" s="14" t="s">
        <v>2238</v>
      </c>
      <c r="D428" s="22" t="s">
        <v>1374</v>
      </c>
      <c r="E428" s="15"/>
      <c r="F428" s="26"/>
      <c r="G428" s="62"/>
      <c r="H428" s="25">
        <f t="shared" si="11"/>
        <v>0</v>
      </c>
      <c r="I428" s="1"/>
    </row>
    <row r="429" spans="1:9" x14ac:dyDescent="0.2">
      <c r="A429" s="5"/>
      <c r="B429" s="61"/>
      <c r="C429" s="14"/>
      <c r="D429" s="15"/>
      <c r="E429" s="15"/>
      <c r="F429" s="26"/>
      <c r="G429" s="29"/>
      <c r="H429" s="25" t="str">
        <f t="shared" si="11"/>
        <v/>
      </c>
      <c r="I429" s="1"/>
    </row>
    <row r="430" spans="1:9" x14ac:dyDescent="0.2">
      <c r="A430" s="5"/>
      <c r="B430" s="50" t="s">
        <v>2396</v>
      </c>
      <c r="C430" s="14" t="s">
        <v>2309</v>
      </c>
      <c r="D430" s="22" t="s">
        <v>1374</v>
      </c>
      <c r="E430" s="15"/>
      <c r="F430" s="26"/>
      <c r="G430" s="29"/>
      <c r="H430" s="25">
        <f t="shared" si="11"/>
        <v>0</v>
      </c>
      <c r="I430" s="1"/>
    </row>
    <row r="431" spans="1:9" x14ac:dyDescent="0.2">
      <c r="A431" s="5"/>
      <c r="B431" s="61"/>
      <c r="C431" s="14"/>
      <c r="D431" s="15"/>
      <c r="E431" s="15"/>
      <c r="F431" s="15"/>
      <c r="G431" s="67"/>
      <c r="H431" s="25" t="str">
        <f t="shared" si="11"/>
        <v/>
      </c>
      <c r="I431" s="1"/>
    </row>
    <row r="432" spans="1:9" ht="25.5" x14ac:dyDescent="0.2">
      <c r="A432" s="5"/>
      <c r="B432" s="50" t="s">
        <v>2395</v>
      </c>
      <c r="C432" s="28" t="s">
        <v>2394</v>
      </c>
      <c r="D432" s="22" t="s">
        <v>1374</v>
      </c>
      <c r="E432" s="64"/>
      <c r="F432" s="64"/>
      <c r="G432" s="67"/>
      <c r="H432" s="25">
        <f t="shared" si="11"/>
        <v>0</v>
      </c>
      <c r="I432" s="1"/>
    </row>
    <row r="433" spans="1:9" x14ac:dyDescent="0.2">
      <c r="A433" s="5"/>
      <c r="B433" s="61"/>
      <c r="C433" s="14"/>
      <c r="D433" s="15"/>
      <c r="E433" s="15"/>
      <c r="F433" s="15"/>
      <c r="G433" s="67"/>
      <c r="H433" s="25" t="str">
        <f t="shared" si="11"/>
        <v/>
      </c>
      <c r="I433" s="1"/>
    </row>
    <row r="434" spans="1:9" ht="25.5" x14ac:dyDescent="0.2">
      <c r="A434" s="5"/>
      <c r="B434" s="50" t="s">
        <v>2393</v>
      </c>
      <c r="C434" s="14" t="s">
        <v>2392</v>
      </c>
      <c r="D434" s="22"/>
      <c r="E434" s="64"/>
      <c r="F434" s="64"/>
      <c r="G434" s="67"/>
      <c r="H434" s="25" t="str">
        <f t="shared" si="11"/>
        <v/>
      </c>
      <c r="I434" s="1"/>
    </row>
    <row r="435" spans="1:9" x14ac:dyDescent="0.2">
      <c r="A435" s="5"/>
      <c r="B435" s="61"/>
      <c r="C435" s="27"/>
      <c r="D435" s="64"/>
      <c r="E435" s="64"/>
      <c r="F435" s="64"/>
      <c r="G435" s="67"/>
      <c r="H435" s="25" t="str">
        <f t="shared" si="11"/>
        <v/>
      </c>
      <c r="I435" s="1"/>
    </row>
    <row r="436" spans="1:9" x14ac:dyDescent="0.2">
      <c r="A436" s="5"/>
      <c r="B436" s="50" t="s">
        <v>2391</v>
      </c>
      <c r="C436" s="14" t="s">
        <v>2390</v>
      </c>
      <c r="D436" s="22" t="s">
        <v>1374</v>
      </c>
      <c r="E436" s="15"/>
      <c r="F436" s="15"/>
      <c r="G436" s="67"/>
      <c r="H436" s="25">
        <f t="shared" si="11"/>
        <v>0</v>
      </c>
      <c r="I436" s="1"/>
    </row>
    <row r="437" spans="1:9" x14ac:dyDescent="0.2">
      <c r="A437" s="5"/>
      <c r="B437" s="61"/>
      <c r="C437" s="27"/>
      <c r="D437" s="64"/>
      <c r="E437" s="15"/>
      <c r="F437" s="15"/>
      <c r="G437" s="67"/>
      <c r="H437" s="25" t="str">
        <f t="shared" si="11"/>
        <v/>
      </c>
      <c r="I437" s="1"/>
    </row>
    <row r="438" spans="1:9" x14ac:dyDescent="0.2">
      <c r="A438" s="5"/>
      <c r="B438" s="50" t="s">
        <v>2389</v>
      </c>
      <c r="C438" s="27" t="s">
        <v>2388</v>
      </c>
      <c r="D438" s="22" t="s">
        <v>1374</v>
      </c>
      <c r="E438" s="15"/>
      <c r="F438" s="15"/>
      <c r="G438" s="67"/>
      <c r="H438" s="25">
        <f t="shared" si="11"/>
        <v>0</v>
      </c>
      <c r="I438" s="1"/>
    </row>
    <row r="439" spans="1:9" x14ac:dyDescent="0.2">
      <c r="A439" s="5"/>
      <c r="B439" s="61"/>
      <c r="C439" s="14"/>
      <c r="D439" s="15"/>
      <c r="E439" s="15"/>
      <c r="F439" s="15"/>
      <c r="G439" s="67"/>
      <c r="H439" s="25" t="str">
        <f t="shared" si="11"/>
        <v/>
      </c>
      <c r="I439" s="1"/>
    </row>
    <row r="440" spans="1:9" ht="25.5" x14ac:dyDescent="0.2">
      <c r="A440" s="5"/>
      <c r="B440" s="50" t="s">
        <v>2387</v>
      </c>
      <c r="C440" s="14" t="s">
        <v>2386</v>
      </c>
      <c r="D440" s="22"/>
      <c r="E440" s="15"/>
      <c r="F440" s="15"/>
      <c r="G440" s="16"/>
      <c r="H440" s="25" t="str">
        <f t="shared" si="11"/>
        <v/>
      </c>
      <c r="I440" s="1"/>
    </row>
    <row r="441" spans="1:9" x14ac:dyDescent="0.2">
      <c r="A441" s="5"/>
      <c r="B441" s="61"/>
      <c r="C441" s="14"/>
      <c r="D441" s="15"/>
      <c r="E441" s="15"/>
      <c r="F441" s="26"/>
      <c r="G441" s="29"/>
      <c r="H441" s="25" t="str">
        <f t="shared" si="11"/>
        <v/>
      </c>
    </row>
    <row r="442" spans="1:9" x14ac:dyDescent="0.2">
      <c r="A442" s="5"/>
      <c r="B442" s="50" t="s">
        <v>2385</v>
      </c>
      <c r="C442" s="14" t="s">
        <v>2384</v>
      </c>
      <c r="D442" s="22"/>
      <c r="E442" s="15"/>
      <c r="F442" s="26"/>
      <c r="G442" s="29"/>
      <c r="H442" s="25" t="str">
        <f t="shared" si="11"/>
        <v/>
      </c>
    </row>
    <row r="443" spans="1:9" x14ac:dyDescent="0.2">
      <c r="A443" s="5"/>
      <c r="B443" s="61"/>
      <c r="C443" s="14"/>
      <c r="D443" s="15"/>
      <c r="E443" s="15"/>
      <c r="F443" s="26"/>
      <c r="G443" s="29"/>
      <c r="H443" s="25" t="str">
        <f t="shared" si="11"/>
        <v/>
      </c>
    </row>
    <row r="444" spans="1:9" x14ac:dyDescent="0.2">
      <c r="A444" s="5"/>
      <c r="B444" s="50" t="s">
        <v>53</v>
      </c>
      <c r="C444" s="14" t="s">
        <v>2377</v>
      </c>
      <c r="D444" s="22" t="s">
        <v>38</v>
      </c>
      <c r="E444" s="15"/>
      <c r="F444" s="26"/>
      <c r="G444" s="67"/>
      <c r="H444" s="25">
        <f t="shared" si="11"/>
        <v>0</v>
      </c>
    </row>
    <row r="445" spans="1:9" x14ac:dyDescent="0.2">
      <c r="A445" s="5"/>
      <c r="B445" s="50"/>
      <c r="C445" s="14"/>
      <c r="D445" s="22"/>
      <c r="E445" s="15"/>
      <c r="F445" s="26"/>
      <c r="G445" s="67"/>
      <c r="H445" s="25"/>
    </row>
    <row r="446" spans="1:9" x14ac:dyDescent="0.2">
      <c r="A446" s="5"/>
      <c r="B446" s="50" t="s">
        <v>55</v>
      </c>
      <c r="C446" s="14" t="s">
        <v>2377</v>
      </c>
      <c r="D446" s="22" t="s">
        <v>38</v>
      </c>
      <c r="E446" s="15"/>
      <c r="F446" s="26"/>
      <c r="G446" s="67"/>
      <c r="H446" s="25">
        <f>IF(D446="","",F446*G446)</f>
        <v>0</v>
      </c>
    </row>
    <row r="447" spans="1:9" x14ac:dyDescent="0.2">
      <c r="A447" s="5"/>
      <c r="B447" s="61"/>
      <c r="C447" s="14"/>
      <c r="D447" s="15"/>
      <c r="E447" s="15"/>
      <c r="F447" s="26"/>
      <c r="G447" s="29"/>
      <c r="H447" s="25" t="str">
        <f>IF(D447="","",F447*G447)</f>
        <v/>
      </c>
    </row>
    <row r="448" spans="1:9" ht="25.5" x14ac:dyDescent="0.2">
      <c r="A448" s="5"/>
      <c r="B448" s="50" t="s">
        <v>2383</v>
      </c>
      <c r="C448" s="14" t="s">
        <v>2382</v>
      </c>
      <c r="D448" s="22"/>
      <c r="E448" s="15"/>
      <c r="F448" s="26"/>
      <c r="G448" s="62"/>
      <c r="H448" s="25" t="str">
        <f>IF(D448="","",F448*G448)</f>
        <v/>
      </c>
    </row>
    <row r="449" spans="1:9" x14ac:dyDescent="0.2">
      <c r="A449" s="5"/>
      <c r="B449" s="61"/>
      <c r="C449" s="14"/>
      <c r="D449" s="15"/>
      <c r="E449" s="15"/>
      <c r="F449" s="15"/>
      <c r="G449" s="16"/>
      <c r="H449" s="25" t="str">
        <f>IF(D449="","",F449*G449)</f>
        <v/>
      </c>
    </row>
    <row r="450" spans="1:9" x14ac:dyDescent="0.2">
      <c r="A450" s="5"/>
      <c r="B450" s="50" t="s">
        <v>53</v>
      </c>
      <c r="C450" s="14" t="s">
        <v>2377</v>
      </c>
      <c r="D450" s="22" t="s">
        <v>38</v>
      </c>
      <c r="E450" s="15"/>
      <c r="F450" s="26"/>
      <c r="G450" s="67"/>
      <c r="H450" s="25">
        <f>IF(D450="","",F450*G450)</f>
        <v>0</v>
      </c>
    </row>
    <row r="451" spans="1:9" x14ac:dyDescent="0.2">
      <c r="A451" s="5"/>
      <c r="B451" s="50"/>
      <c r="C451" s="14"/>
      <c r="D451" s="22"/>
      <c r="E451" s="15"/>
      <c r="F451" s="26"/>
      <c r="G451" s="67"/>
      <c r="H451" s="25"/>
    </row>
    <row r="452" spans="1:9" x14ac:dyDescent="0.2">
      <c r="A452" s="5"/>
      <c r="B452" s="50" t="s">
        <v>55</v>
      </c>
      <c r="C452" s="14" t="s">
        <v>2377</v>
      </c>
      <c r="D452" s="22" t="s">
        <v>38</v>
      </c>
      <c r="E452" s="15"/>
      <c r="F452" s="26"/>
      <c r="G452" s="67"/>
      <c r="H452" s="25">
        <f>IF(D452="","",F452*G452)</f>
        <v>0</v>
      </c>
    </row>
    <row r="453" spans="1:9" x14ac:dyDescent="0.2">
      <c r="A453" s="5"/>
      <c r="B453" s="50"/>
      <c r="C453" s="14"/>
      <c r="D453" s="22"/>
      <c r="E453" s="15"/>
      <c r="F453" s="26"/>
      <c r="G453" s="67"/>
      <c r="H453" s="25"/>
    </row>
    <row r="454" spans="1:9" x14ac:dyDescent="0.2">
      <c r="A454" s="5"/>
      <c r="B454" s="61"/>
      <c r="C454" s="14"/>
      <c r="D454" s="15"/>
      <c r="E454" s="15"/>
      <c r="F454" s="15"/>
      <c r="G454" s="67"/>
      <c r="H454" s="25" t="str">
        <f>IF(D454="","",F454*G454)</f>
        <v/>
      </c>
    </row>
    <row r="455" spans="1:9" x14ac:dyDescent="0.2">
      <c r="A455" s="5"/>
      <c r="B455" s="61"/>
      <c r="C455" s="14"/>
      <c r="D455" s="15"/>
      <c r="E455" s="15"/>
      <c r="F455" s="15"/>
      <c r="G455" s="67"/>
      <c r="H455" s="25"/>
    </row>
    <row r="456" spans="1:9" x14ac:dyDescent="0.2">
      <c r="A456" s="5"/>
      <c r="B456" s="61"/>
      <c r="C456" s="14"/>
      <c r="D456" s="15"/>
      <c r="E456" s="15"/>
      <c r="F456" s="15"/>
      <c r="G456" s="67"/>
      <c r="H456" s="25"/>
    </row>
    <row r="457" spans="1:9" x14ac:dyDescent="0.2">
      <c r="A457" s="5"/>
      <c r="B457" s="61"/>
      <c r="C457" s="14"/>
      <c r="D457" s="15"/>
      <c r="E457" s="15"/>
      <c r="F457" s="15"/>
      <c r="G457" s="67"/>
      <c r="H457" s="25"/>
    </row>
    <row r="458" spans="1:9" x14ac:dyDescent="0.2">
      <c r="A458" s="5"/>
      <c r="B458" s="61"/>
      <c r="C458" s="14"/>
      <c r="D458" s="15"/>
      <c r="E458" s="15"/>
      <c r="F458" s="15"/>
      <c r="G458" s="67"/>
      <c r="H458" s="25"/>
    </row>
    <row r="459" spans="1:9" x14ac:dyDescent="0.2">
      <c r="A459" s="5"/>
      <c r="B459" s="61"/>
      <c r="C459" s="14"/>
      <c r="D459" s="15"/>
      <c r="E459" s="15"/>
      <c r="F459" s="15"/>
      <c r="G459" s="67"/>
      <c r="H459" s="25"/>
    </row>
    <row r="460" spans="1:9" x14ac:dyDescent="0.2">
      <c r="A460" s="5"/>
      <c r="B460" s="61"/>
      <c r="C460" s="14"/>
      <c r="D460" s="15"/>
      <c r="E460" s="15"/>
      <c r="F460" s="15"/>
      <c r="G460" s="67"/>
      <c r="H460" s="25"/>
    </row>
    <row r="461" spans="1:9" s="30" customFormat="1" ht="19.5" customHeight="1" x14ac:dyDescent="0.2">
      <c r="B461" s="106" t="str">
        <f>$B$10</f>
        <v>C2.3</v>
      </c>
      <c r="C461" s="31" t="s">
        <v>14</v>
      </c>
      <c r="D461" s="32"/>
      <c r="E461" s="32"/>
      <c r="F461" s="33"/>
      <c r="G461" s="32"/>
      <c r="H461" s="34">
        <f>SUM(H404:H460)</f>
        <v>0</v>
      </c>
      <c r="I461" s="35"/>
    </row>
    <row r="462" spans="1:9" x14ac:dyDescent="0.2">
      <c r="B462" s="449" t="str">
        <f>Client1</f>
        <v>Province of KwaZulu-Natal</v>
      </c>
      <c r="C462" s="449"/>
      <c r="D462" s="449"/>
      <c r="E462" s="449"/>
      <c r="F462" s="450" t="str">
        <f>"Contract No. "&amp;ContractNo</f>
        <v>Contract No. ZNB01127/00000/00/HOD/INF/21/T</v>
      </c>
      <c r="G462" s="450"/>
      <c r="H462" s="450"/>
    </row>
    <row r="463" spans="1:9" x14ac:dyDescent="0.2">
      <c r="B463" s="449" t="str">
        <f>Client2</f>
        <v>Department of Transport</v>
      </c>
      <c r="C463" s="449"/>
      <c r="D463" s="449"/>
      <c r="E463" s="449"/>
      <c r="F463" s="450"/>
      <c r="G463" s="450"/>
      <c r="H463" s="450"/>
    </row>
    <row r="464" spans="1:9" x14ac:dyDescent="0.2">
      <c r="B464" s="452"/>
      <c r="C464" s="452"/>
      <c r="D464" s="452"/>
      <c r="E464" s="452"/>
      <c r="F464" s="451"/>
      <c r="G464" s="451"/>
      <c r="H464" s="451"/>
    </row>
    <row r="465" spans="1:9" x14ac:dyDescent="0.2">
      <c r="B465" s="443" t="s">
        <v>8</v>
      </c>
      <c r="C465" s="444"/>
      <c r="D465" s="444"/>
      <c r="E465" s="444"/>
      <c r="F465" s="444"/>
      <c r="G465" s="444"/>
      <c r="H465" s="453" t="str">
        <f>$H$4</f>
        <v>CHAPTER C2.3</v>
      </c>
      <c r="I465" s="6"/>
    </row>
    <row r="466" spans="1:9" x14ac:dyDescent="0.2">
      <c r="B466" s="445" t="str">
        <f>ContractDescription</f>
        <v>REHABILITATION OF PROVINCIAL ROAD P47-3 (KM 38.00 TO KM 48.00) IN THE EMPANGENI REGION</v>
      </c>
      <c r="C466" s="446"/>
      <c r="D466" s="446"/>
      <c r="E466" s="446"/>
      <c r="F466" s="446"/>
      <c r="G466" s="446"/>
      <c r="H466" s="450"/>
      <c r="I466" s="8"/>
    </row>
    <row r="467" spans="1:9" x14ac:dyDescent="0.2">
      <c r="B467" s="445"/>
      <c r="C467" s="446"/>
      <c r="D467" s="446"/>
      <c r="E467" s="446"/>
      <c r="F467" s="446"/>
      <c r="G467" s="446"/>
      <c r="H467" s="450"/>
      <c r="I467" s="8"/>
    </row>
    <row r="468" spans="1:9" x14ac:dyDescent="0.2">
      <c r="B468" s="447"/>
      <c r="C468" s="448"/>
      <c r="D468" s="448"/>
      <c r="E468" s="448"/>
      <c r="F468" s="448"/>
      <c r="G468" s="448"/>
      <c r="H468" s="451"/>
      <c r="I468" s="8"/>
    </row>
    <row r="469" spans="1:9" s="9" customFormat="1" ht="24.95" customHeight="1" x14ac:dyDescent="0.2">
      <c r="B469" s="72" t="s">
        <v>0</v>
      </c>
      <c r="C469" s="11" t="s">
        <v>1</v>
      </c>
      <c r="D469" s="11" t="s">
        <v>2</v>
      </c>
      <c r="E469" s="11" t="s">
        <v>10</v>
      </c>
      <c r="F469" s="11" t="s">
        <v>3</v>
      </c>
      <c r="G469" s="11" t="s">
        <v>4</v>
      </c>
      <c r="H469" s="11" t="s">
        <v>5</v>
      </c>
      <c r="I469" s="12"/>
    </row>
    <row r="470" spans="1:9" s="30" customFormat="1" ht="20.100000000000001" customHeight="1" x14ac:dyDescent="0.2">
      <c r="B470" s="76"/>
      <c r="C470" s="31" t="s">
        <v>29</v>
      </c>
      <c r="D470" s="32"/>
      <c r="E470" s="32"/>
      <c r="F470" s="33"/>
      <c r="G470" s="32"/>
      <c r="H470" s="34">
        <f>H461</f>
        <v>0</v>
      </c>
      <c r="I470" s="35"/>
    </row>
    <row r="471" spans="1:9" x14ac:dyDescent="0.2">
      <c r="A471" s="5"/>
      <c r="B471" s="61"/>
      <c r="C471" s="14"/>
      <c r="D471" s="15"/>
      <c r="E471" s="15"/>
      <c r="F471" s="15"/>
      <c r="G471" s="67"/>
      <c r="H471" s="25"/>
    </row>
    <row r="472" spans="1:9" ht="25.5" x14ac:dyDescent="0.2">
      <c r="A472" s="5"/>
      <c r="B472" s="50" t="s">
        <v>2381</v>
      </c>
      <c r="C472" s="14" t="s">
        <v>2380</v>
      </c>
      <c r="D472" s="22"/>
      <c r="E472" s="15"/>
      <c r="F472" s="15"/>
      <c r="G472" s="68"/>
      <c r="H472" s="25" t="str">
        <f>IF(D472="","",F472*G472)</f>
        <v/>
      </c>
    </row>
    <row r="473" spans="1:9" x14ac:dyDescent="0.2">
      <c r="A473" s="5"/>
      <c r="B473" s="61"/>
      <c r="C473" s="14"/>
      <c r="D473" s="15"/>
      <c r="E473" s="15"/>
      <c r="F473" s="15"/>
      <c r="G473" s="67"/>
      <c r="H473" s="25" t="str">
        <f>IF(D473="","",F473*G473)</f>
        <v/>
      </c>
    </row>
    <row r="474" spans="1:9" x14ac:dyDescent="0.2">
      <c r="A474" s="5"/>
      <c r="B474" s="50" t="s">
        <v>53</v>
      </c>
      <c r="C474" s="14" t="s">
        <v>2377</v>
      </c>
      <c r="D474" s="22" t="s">
        <v>38</v>
      </c>
      <c r="E474" s="15"/>
      <c r="F474" s="26"/>
      <c r="G474" s="67"/>
      <c r="H474" s="25">
        <f>IF(D474="","",F474*G474)</f>
        <v>0</v>
      </c>
    </row>
    <row r="475" spans="1:9" x14ac:dyDescent="0.2">
      <c r="A475" s="5"/>
      <c r="B475" s="50"/>
      <c r="C475" s="14"/>
      <c r="D475" s="22"/>
      <c r="E475" s="15"/>
      <c r="F475" s="26"/>
      <c r="G475" s="67"/>
      <c r="H475" s="25"/>
    </row>
    <row r="476" spans="1:9" x14ac:dyDescent="0.2">
      <c r="A476" s="5"/>
      <c r="B476" s="50" t="s">
        <v>55</v>
      </c>
      <c r="C476" s="14" t="s">
        <v>2377</v>
      </c>
      <c r="D476" s="22" t="s">
        <v>38</v>
      </c>
      <c r="E476" s="15"/>
      <c r="F476" s="26"/>
      <c r="G476" s="67"/>
      <c r="H476" s="25">
        <f>IF(D476="","",F476*G476)</f>
        <v>0</v>
      </c>
    </row>
    <row r="477" spans="1:9" x14ac:dyDescent="0.2">
      <c r="A477" s="5"/>
      <c r="B477" s="61"/>
      <c r="C477" s="27"/>
      <c r="D477" s="64"/>
      <c r="E477" s="64"/>
      <c r="F477" s="64"/>
      <c r="G477" s="67"/>
      <c r="H477" s="25" t="str">
        <f>IF(D477="","",F477*G477)</f>
        <v/>
      </c>
    </row>
    <row r="478" spans="1:9" ht="25.5" x14ac:dyDescent="0.2">
      <c r="A478" s="5"/>
      <c r="B478" s="50" t="s">
        <v>2379</v>
      </c>
      <c r="C478" s="14" t="s">
        <v>2378</v>
      </c>
      <c r="D478" s="22" t="s">
        <v>6</v>
      </c>
      <c r="E478" s="15"/>
      <c r="F478" s="15"/>
      <c r="G478" s="67"/>
      <c r="H478" s="25">
        <f>IF(D478="","",F478*G478)</f>
        <v>0</v>
      </c>
    </row>
    <row r="479" spans="1:9" x14ac:dyDescent="0.2">
      <c r="A479" s="5"/>
      <c r="B479" s="61"/>
      <c r="C479" s="27"/>
      <c r="D479" s="64"/>
      <c r="E479" s="15"/>
      <c r="F479" s="15"/>
      <c r="G479" s="67"/>
      <c r="H479" s="25" t="str">
        <f>IF(D479="","",F479*G479)</f>
        <v/>
      </c>
    </row>
    <row r="480" spans="1:9" x14ac:dyDescent="0.2">
      <c r="A480" s="5"/>
      <c r="B480" s="50" t="s">
        <v>53</v>
      </c>
      <c r="C480" s="14" t="s">
        <v>2377</v>
      </c>
      <c r="D480" s="22" t="s">
        <v>38</v>
      </c>
      <c r="E480" s="15"/>
      <c r="F480" s="26"/>
      <c r="G480" s="67"/>
      <c r="H480" s="25">
        <f>IF(D480="","",F480*G480)</f>
        <v>0</v>
      </c>
    </row>
    <row r="481" spans="1:8" x14ac:dyDescent="0.2">
      <c r="A481" s="5"/>
      <c r="B481" s="50"/>
      <c r="C481" s="14"/>
      <c r="D481" s="22"/>
      <c r="E481" s="15"/>
      <c r="F481" s="26"/>
      <c r="G481" s="67"/>
      <c r="H481" s="25"/>
    </row>
    <row r="482" spans="1:8" x14ac:dyDescent="0.2">
      <c r="A482" s="5"/>
      <c r="B482" s="50" t="s">
        <v>55</v>
      </c>
      <c r="C482" s="14" t="s">
        <v>2377</v>
      </c>
      <c r="D482" s="22" t="s">
        <v>38</v>
      </c>
      <c r="E482" s="15"/>
      <c r="F482" s="26"/>
      <c r="G482" s="67"/>
      <c r="H482" s="25">
        <f>IF(D482="","",F482*G482)</f>
        <v>0</v>
      </c>
    </row>
    <row r="483" spans="1:8" x14ac:dyDescent="0.2">
      <c r="A483" s="5"/>
      <c r="B483" s="50"/>
      <c r="C483" s="14"/>
      <c r="D483" s="15"/>
      <c r="E483" s="15"/>
      <c r="F483" s="15"/>
      <c r="G483" s="16"/>
      <c r="H483" s="17" t="str">
        <f t="shared" ref="H483:H498" si="12">IF(D483="","",F483*G483)</f>
        <v/>
      </c>
    </row>
    <row r="484" spans="1:8" ht="25.5" x14ac:dyDescent="0.2">
      <c r="A484" s="5"/>
      <c r="B484" s="50" t="s">
        <v>2376</v>
      </c>
      <c r="C484" s="14" t="s">
        <v>2375</v>
      </c>
      <c r="D484" s="22"/>
      <c r="E484" s="15"/>
      <c r="F484" s="15"/>
      <c r="G484" s="16"/>
      <c r="H484" s="17" t="str">
        <f t="shared" si="12"/>
        <v/>
      </c>
    </row>
    <row r="485" spans="1:8" x14ac:dyDescent="0.2">
      <c r="A485" s="5"/>
      <c r="B485" s="50"/>
      <c r="C485" s="14"/>
      <c r="D485" s="15"/>
      <c r="E485" s="15"/>
      <c r="F485" s="15"/>
      <c r="G485" s="16"/>
      <c r="H485" s="17" t="str">
        <f t="shared" si="12"/>
        <v/>
      </c>
    </row>
    <row r="486" spans="1:8" ht="25.5" x14ac:dyDescent="0.2">
      <c r="A486" s="5"/>
      <c r="B486" s="50" t="s">
        <v>2374</v>
      </c>
      <c r="C486" s="14" t="s">
        <v>2371</v>
      </c>
      <c r="D486" s="22" t="s">
        <v>38</v>
      </c>
      <c r="E486" s="15"/>
      <c r="F486" s="15"/>
      <c r="G486" s="16"/>
      <c r="H486" s="25">
        <f t="shared" si="12"/>
        <v>0</v>
      </c>
    </row>
    <row r="487" spans="1:8" x14ac:dyDescent="0.2">
      <c r="A487" s="5"/>
      <c r="B487" s="61"/>
      <c r="C487" s="14"/>
      <c r="D487" s="15"/>
      <c r="E487" s="15"/>
      <c r="F487" s="15"/>
      <c r="G487" s="16"/>
      <c r="H487" s="17" t="str">
        <f t="shared" si="12"/>
        <v/>
      </c>
    </row>
    <row r="488" spans="1:8" ht="25.5" x14ac:dyDescent="0.2">
      <c r="A488" s="5"/>
      <c r="B488" s="50" t="s">
        <v>2373</v>
      </c>
      <c r="C488" s="14" t="s">
        <v>2371</v>
      </c>
      <c r="D488" s="22" t="s">
        <v>38</v>
      </c>
      <c r="E488" s="22"/>
      <c r="F488" s="23"/>
      <c r="G488" s="24"/>
      <c r="H488" s="25">
        <f t="shared" si="12"/>
        <v>0</v>
      </c>
    </row>
    <row r="489" spans="1:8" x14ac:dyDescent="0.2">
      <c r="A489" s="5"/>
      <c r="B489" s="61"/>
      <c r="C489" s="14"/>
      <c r="D489" s="15"/>
      <c r="E489" s="15"/>
      <c r="F489" s="26"/>
      <c r="G489" s="16"/>
      <c r="H489" s="25" t="str">
        <f t="shared" si="12"/>
        <v/>
      </c>
    </row>
    <row r="490" spans="1:8" ht="25.5" x14ac:dyDescent="0.2">
      <c r="A490" s="5"/>
      <c r="B490" s="50" t="s">
        <v>2372</v>
      </c>
      <c r="C490" s="14" t="s">
        <v>2371</v>
      </c>
      <c r="D490" s="22" t="s">
        <v>38</v>
      </c>
      <c r="E490" s="15"/>
      <c r="F490" s="26"/>
      <c r="G490" s="62"/>
      <c r="H490" s="25">
        <f t="shared" si="12"/>
        <v>0</v>
      </c>
    </row>
    <row r="491" spans="1:8" x14ac:dyDescent="0.2">
      <c r="A491" s="5"/>
      <c r="B491" s="61"/>
      <c r="C491" s="14"/>
      <c r="D491" s="15"/>
      <c r="E491" s="15"/>
      <c r="F491" s="26"/>
      <c r="G491" s="16"/>
      <c r="H491" s="25" t="str">
        <f t="shared" si="12"/>
        <v/>
      </c>
    </row>
    <row r="492" spans="1:8" x14ac:dyDescent="0.2">
      <c r="A492" s="5"/>
      <c r="B492" s="50" t="s">
        <v>2370</v>
      </c>
      <c r="C492" s="14" t="s">
        <v>2233</v>
      </c>
      <c r="D492" s="22" t="s">
        <v>38</v>
      </c>
      <c r="E492" s="64"/>
      <c r="F492" s="26"/>
      <c r="G492" s="65"/>
      <c r="H492" s="25">
        <f t="shared" si="12"/>
        <v>0</v>
      </c>
    </row>
    <row r="493" spans="1:8" x14ac:dyDescent="0.2">
      <c r="A493" s="5"/>
      <c r="B493" s="50"/>
      <c r="C493" s="14"/>
      <c r="D493" s="15"/>
      <c r="E493" s="64"/>
      <c r="F493" s="26"/>
      <c r="G493" s="65"/>
      <c r="H493" s="25" t="str">
        <f t="shared" si="12"/>
        <v/>
      </c>
    </row>
    <row r="494" spans="1:8" ht="25.5" x14ac:dyDescent="0.2">
      <c r="A494" s="5"/>
      <c r="B494" s="50" t="s">
        <v>2369</v>
      </c>
      <c r="C494" s="28" t="s">
        <v>2368</v>
      </c>
      <c r="D494" s="22"/>
      <c r="E494" s="64"/>
      <c r="F494" s="26"/>
      <c r="G494" s="67"/>
      <c r="H494" s="25" t="str">
        <f t="shared" si="12"/>
        <v/>
      </c>
    </row>
    <row r="495" spans="1:8" x14ac:dyDescent="0.2">
      <c r="A495" s="5"/>
      <c r="B495" s="61"/>
      <c r="C495" s="14"/>
      <c r="D495" s="15"/>
      <c r="E495" s="64"/>
      <c r="F495" s="26"/>
      <c r="G495" s="65"/>
      <c r="H495" s="25" t="str">
        <f t="shared" si="12"/>
        <v/>
      </c>
    </row>
    <row r="496" spans="1:8" ht="25.5" x14ac:dyDescent="0.2">
      <c r="A496" s="5"/>
      <c r="B496" s="50" t="s">
        <v>2367</v>
      </c>
      <c r="C496" s="14" t="s">
        <v>2365</v>
      </c>
      <c r="D496" s="22" t="s">
        <v>38</v>
      </c>
      <c r="E496" s="15"/>
      <c r="F496" s="26"/>
      <c r="G496" s="62"/>
      <c r="H496" s="25">
        <f t="shared" si="12"/>
        <v>0</v>
      </c>
    </row>
    <row r="497" spans="1:9" x14ac:dyDescent="0.2">
      <c r="A497" s="5"/>
      <c r="B497" s="61"/>
      <c r="C497" s="14"/>
      <c r="D497" s="15"/>
      <c r="E497" s="15"/>
      <c r="F497" s="26"/>
      <c r="G497" s="16"/>
      <c r="H497" s="25" t="str">
        <f t="shared" si="12"/>
        <v/>
      </c>
    </row>
    <row r="498" spans="1:9" ht="25.5" x14ac:dyDescent="0.2">
      <c r="A498" s="5"/>
      <c r="B498" s="50" t="s">
        <v>2366</v>
      </c>
      <c r="C498" s="14" t="s">
        <v>2365</v>
      </c>
      <c r="D498" s="22" t="s">
        <v>1374</v>
      </c>
      <c r="E498" s="64"/>
      <c r="F498" s="26"/>
      <c r="G498" s="65"/>
      <c r="H498" s="25">
        <f t="shared" si="12"/>
        <v>0</v>
      </c>
    </row>
    <row r="499" spans="1:9" x14ac:dyDescent="0.2">
      <c r="A499" s="5"/>
      <c r="B499" s="61"/>
      <c r="C499" s="14"/>
      <c r="D499" s="15"/>
      <c r="E499" s="64"/>
      <c r="F499" s="26"/>
      <c r="G499" s="65"/>
      <c r="H499" s="25"/>
    </row>
    <row r="500" spans="1:9" x14ac:dyDescent="0.2">
      <c r="A500" s="5"/>
      <c r="B500" s="61" t="s">
        <v>2364</v>
      </c>
      <c r="C500" s="14" t="s">
        <v>2362</v>
      </c>
      <c r="D500" s="22" t="s">
        <v>38</v>
      </c>
      <c r="E500" s="64"/>
      <c r="F500" s="26"/>
      <c r="G500" s="65"/>
      <c r="H500" s="25"/>
    </row>
    <row r="501" spans="1:9" x14ac:dyDescent="0.2">
      <c r="A501" s="5"/>
      <c r="B501" s="61"/>
      <c r="C501" s="14"/>
      <c r="D501" s="15"/>
      <c r="E501" s="64"/>
      <c r="F501" s="26"/>
      <c r="G501" s="65"/>
      <c r="H501" s="25"/>
    </row>
    <row r="502" spans="1:9" x14ac:dyDescent="0.2">
      <c r="A502" s="5"/>
      <c r="B502" s="61" t="s">
        <v>2363</v>
      </c>
      <c r="C502" s="14" t="s">
        <v>2362</v>
      </c>
      <c r="D502" s="22" t="s">
        <v>1374</v>
      </c>
      <c r="E502" s="64"/>
      <c r="F502" s="26"/>
      <c r="G502" s="65"/>
      <c r="H502" s="25"/>
    </row>
    <row r="503" spans="1:9" x14ac:dyDescent="0.2">
      <c r="A503" s="5"/>
      <c r="B503" s="61"/>
      <c r="C503" s="14"/>
      <c r="D503" s="15"/>
      <c r="E503" s="64"/>
      <c r="F503" s="26"/>
      <c r="G503" s="65"/>
      <c r="H503" s="25"/>
    </row>
    <row r="504" spans="1:9" ht="25.5" x14ac:dyDescent="0.2">
      <c r="A504" s="5"/>
      <c r="B504" s="61" t="s">
        <v>2361</v>
      </c>
      <c r="C504" s="14" t="s">
        <v>2360</v>
      </c>
      <c r="D504" s="22" t="s">
        <v>38</v>
      </c>
      <c r="E504" s="64"/>
      <c r="F504" s="26"/>
      <c r="G504" s="65"/>
      <c r="H504" s="25"/>
    </row>
    <row r="505" spans="1:9" x14ac:dyDescent="0.2">
      <c r="A505" s="5"/>
      <c r="B505" s="61"/>
      <c r="C505" s="14"/>
      <c r="D505" s="15"/>
      <c r="E505" s="64"/>
      <c r="F505" s="26"/>
      <c r="G505" s="65"/>
      <c r="H505" s="25"/>
    </row>
    <row r="506" spans="1:9" x14ac:dyDescent="0.2">
      <c r="A506" s="5"/>
      <c r="B506" s="50" t="s">
        <v>2359</v>
      </c>
      <c r="C506" s="14" t="s">
        <v>2285</v>
      </c>
      <c r="D506" s="22" t="s">
        <v>38</v>
      </c>
      <c r="E506" s="15"/>
      <c r="F506" s="26"/>
      <c r="G506" s="62"/>
      <c r="H506" s="25">
        <f>IF(D506="","",F506*G506)</f>
        <v>0</v>
      </c>
    </row>
    <row r="507" spans="1:9" x14ac:dyDescent="0.2">
      <c r="A507" s="5"/>
      <c r="B507" s="61"/>
      <c r="C507" s="14"/>
      <c r="D507" s="15"/>
      <c r="E507" s="15"/>
      <c r="F507" s="26"/>
      <c r="G507" s="16"/>
      <c r="H507" s="25" t="str">
        <f>IF(D507="","",F507*G507)</f>
        <v/>
      </c>
    </row>
    <row r="508" spans="1:9" x14ac:dyDescent="0.2">
      <c r="A508" s="5"/>
      <c r="B508" s="50" t="s">
        <v>53</v>
      </c>
      <c r="C508" s="14" t="s">
        <v>2284</v>
      </c>
      <c r="D508" s="22" t="s">
        <v>38</v>
      </c>
      <c r="E508" s="64"/>
      <c r="F508" s="26"/>
      <c r="G508" s="65"/>
      <c r="H508" s="25">
        <f>IF(D508="","",F508*G508)</f>
        <v>0</v>
      </c>
    </row>
    <row r="509" spans="1:9" x14ac:dyDescent="0.2">
      <c r="A509" s="5"/>
      <c r="B509" s="50"/>
      <c r="C509" s="14"/>
      <c r="D509" s="22"/>
      <c r="E509" s="64"/>
      <c r="F509" s="26"/>
      <c r="G509" s="65"/>
      <c r="H509" s="25"/>
    </row>
    <row r="510" spans="1:9" x14ac:dyDescent="0.2">
      <c r="A510" s="5"/>
      <c r="B510" s="61" t="s">
        <v>55</v>
      </c>
      <c r="C510" s="14" t="s">
        <v>2284</v>
      </c>
      <c r="D510" s="15"/>
      <c r="E510" s="64"/>
      <c r="F510" s="26"/>
      <c r="G510" s="65"/>
      <c r="H510" s="25"/>
    </row>
    <row r="511" spans="1:9" x14ac:dyDescent="0.2">
      <c r="A511" s="5"/>
      <c r="B511" s="50"/>
      <c r="C511" s="14"/>
      <c r="D511" s="15"/>
      <c r="E511" s="15"/>
      <c r="F511" s="15"/>
      <c r="G511" s="16"/>
      <c r="H511" s="17" t="str">
        <f t="shared" ref="H511:H518" si="13">IF(D511="","",F511*G511)</f>
        <v/>
      </c>
      <c r="I511" s="1"/>
    </row>
    <row r="512" spans="1:9" x14ac:dyDescent="0.2">
      <c r="A512" s="5"/>
      <c r="B512" s="86" t="s">
        <v>2358</v>
      </c>
      <c r="C512" s="14" t="s">
        <v>2357</v>
      </c>
      <c r="D512" s="22"/>
      <c r="E512" s="15"/>
      <c r="F512" s="15"/>
      <c r="G512" s="16"/>
      <c r="H512" s="17" t="str">
        <f t="shared" si="13"/>
        <v/>
      </c>
      <c r="I512" s="1"/>
    </row>
    <row r="513" spans="1:9" x14ac:dyDescent="0.2">
      <c r="A513" s="5"/>
      <c r="B513" s="50"/>
      <c r="C513" s="14"/>
      <c r="D513" s="15"/>
      <c r="E513" s="15"/>
      <c r="F513" s="15"/>
      <c r="G513" s="16"/>
      <c r="H513" s="17" t="str">
        <f t="shared" si="13"/>
        <v/>
      </c>
      <c r="I513" s="1"/>
    </row>
    <row r="514" spans="1:9" x14ac:dyDescent="0.2">
      <c r="A514" s="5"/>
      <c r="B514" s="50" t="s">
        <v>2356</v>
      </c>
      <c r="C514" s="14" t="s">
        <v>2353</v>
      </c>
      <c r="D514" s="22" t="s">
        <v>38</v>
      </c>
      <c r="E514" s="15"/>
      <c r="F514" s="15"/>
      <c r="G514" s="16"/>
      <c r="H514" s="17">
        <f t="shared" si="13"/>
        <v>0</v>
      </c>
      <c r="I514" s="1"/>
    </row>
    <row r="515" spans="1:9" x14ac:dyDescent="0.2">
      <c r="A515" s="5"/>
      <c r="B515" s="61"/>
      <c r="C515" s="14"/>
      <c r="D515" s="15"/>
      <c r="E515" s="15"/>
      <c r="F515" s="15"/>
      <c r="G515" s="16"/>
      <c r="H515" s="17" t="str">
        <f t="shared" si="13"/>
        <v/>
      </c>
      <c r="I515" s="1"/>
    </row>
    <row r="516" spans="1:9" x14ac:dyDescent="0.2">
      <c r="A516" s="5"/>
      <c r="B516" s="50" t="s">
        <v>2355</v>
      </c>
      <c r="C516" s="14" t="s">
        <v>2353</v>
      </c>
      <c r="D516" s="22" t="s">
        <v>38</v>
      </c>
      <c r="E516" s="22"/>
      <c r="F516" s="23"/>
      <c r="G516" s="24"/>
      <c r="H516" s="25">
        <f t="shared" si="13"/>
        <v>0</v>
      </c>
      <c r="I516" s="1"/>
    </row>
    <row r="517" spans="1:9" x14ac:dyDescent="0.2">
      <c r="A517" s="5"/>
      <c r="B517" s="61"/>
      <c r="C517" s="14"/>
      <c r="D517" s="15"/>
      <c r="E517" s="15"/>
      <c r="F517" s="26"/>
      <c r="G517" s="16"/>
      <c r="H517" s="25" t="str">
        <f t="shared" si="13"/>
        <v/>
      </c>
      <c r="I517" s="1"/>
    </row>
    <row r="518" spans="1:9" x14ac:dyDescent="0.2">
      <c r="A518" s="5"/>
      <c r="B518" s="50" t="s">
        <v>2354</v>
      </c>
      <c r="C518" s="14" t="s">
        <v>2353</v>
      </c>
      <c r="D518" s="22" t="s">
        <v>38</v>
      </c>
      <c r="E518" s="15"/>
      <c r="F518" s="26"/>
      <c r="G518" s="62"/>
      <c r="H518" s="25">
        <f t="shared" si="13"/>
        <v>0</v>
      </c>
      <c r="I518" s="1"/>
    </row>
    <row r="519" spans="1:9" x14ac:dyDescent="0.2">
      <c r="A519" s="5"/>
      <c r="B519" s="50"/>
      <c r="C519" s="14"/>
      <c r="D519" s="22"/>
      <c r="E519" s="15"/>
      <c r="F519" s="26"/>
      <c r="G519" s="62"/>
      <c r="H519" s="25"/>
      <c r="I519" s="1"/>
    </row>
    <row r="520" spans="1:9" x14ac:dyDescent="0.2">
      <c r="A520" s="5"/>
      <c r="B520" s="50" t="s">
        <v>2352</v>
      </c>
      <c r="C520" s="14" t="s">
        <v>2233</v>
      </c>
      <c r="D520" s="22" t="s">
        <v>38</v>
      </c>
      <c r="E520" s="15"/>
      <c r="F520" s="26"/>
      <c r="G520" s="62"/>
      <c r="H520" s="25">
        <f t="shared" ref="H520:H547" si="14">IF(D520="","",F520*G520)</f>
        <v>0</v>
      </c>
      <c r="I520" s="1"/>
    </row>
    <row r="521" spans="1:9" x14ac:dyDescent="0.2">
      <c r="A521" s="5"/>
      <c r="B521" s="61"/>
      <c r="C521" s="14"/>
      <c r="D521" s="15"/>
      <c r="E521" s="15"/>
      <c r="F521" s="26"/>
      <c r="G521" s="16"/>
      <c r="H521" s="25" t="str">
        <f t="shared" si="14"/>
        <v/>
      </c>
      <c r="I521" s="1"/>
    </row>
    <row r="522" spans="1:9" x14ac:dyDescent="0.2">
      <c r="A522" s="5"/>
      <c r="B522" s="61"/>
      <c r="C522" s="14"/>
      <c r="D522" s="15"/>
      <c r="E522" s="15"/>
      <c r="F522" s="26"/>
      <c r="G522" s="16"/>
      <c r="H522" s="25"/>
      <c r="I522" s="1"/>
    </row>
    <row r="523" spans="1:9" s="30" customFormat="1" ht="19.5" customHeight="1" x14ac:dyDescent="0.2">
      <c r="B523" s="106" t="str">
        <f>$B$10</f>
        <v>C2.3</v>
      </c>
      <c r="C523" s="31" t="s">
        <v>14</v>
      </c>
      <c r="D523" s="32"/>
      <c r="E523" s="32"/>
      <c r="F523" s="33"/>
      <c r="G523" s="32"/>
      <c r="H523" s="34">
        <f>SUM(H470:H522)</f>
        <v>0</v>
      </c>
      <c r="I523" s="35"/>
    </row>
    <row r="524" spans="1:9" x14ac:dyDescent="0.2">
      <c r="B524" s="449" t="str">
        <f>Client1</f>
        <v>Province of KwaZulu-Natal</v>
      </c>
      <c r="C524" s="449"/>
      <c r="D524" s="449"/>
      <c r="E524" s="449"/>
      <c r="F524" s="450" t="str">
        <f>"Contract No. "&amp;ContractNo</f>
        <v>Contract No. ZNB01127/00000/00/HOD/INF/21/T</v>
      </c>
      <c r="G524" s="450"/>
      <c r="H524" s="450"/>
    </row>
    <row r="525" spans="1:9" x14ac:dyDescent="0.2">
      <c r="B525" s="449" t="str">
        <f>Client2</f>
        <v>Department of Transport</v>
      </c>
      <c r="C525" s="449"/>
      <c r="D525" s="449"/>
      <c r="E525" s="449"/>
      <c r="F525" s="450"/>
      <c r="G525" s="450"/>
      <c r="H525" s="450"/>
    </row>
    <row r="526" spans="1:9" x14ac:dyDescent="0.2">
      <c r="B526" s="452"/>
      <c r="C526" s="452"/>
      <c r="D526" s="452"/>
      <c r="E526" s="452"/>
      <c r="F526" s="451"/>
      <c r="G526" s="451"/>
      <c r="H526" s="451"/>
    </row>
    <row r="527" spans="1:9" x14ac:dyDescent="0.2">
      <c r="B527" s="443" t="s">
        <v>8</v>
      </c>
      <c r="C527" s="444"/>
      <c r="D527" s="444"/>
      <c r="E527" s="444"/>
      <c r="F527" s="444"/>
      <c r="G527" s="444"/>
      <c r="H527" s="453" t="str">
        <f>$H$4</f>
        <v>CHAPTER C2.3</v>
      </c>
      <c r="I527" s="6"/>
    </row>
    <row r="528" spans="1:9" x14ac:dyDescent="0.2">
      <c r="B528" s="445" t="str">
        <f>ContractDescription</f>
        <v>REHABILITATION OF PROVINCIAL ROAD P47-3 (KM 38.00 TO KM 48.00) IN THE EMPANGENI REGION</v>
      </c>
      <c r="C528" s="446"/>
      <c r="D528" s="446"/>
      <c r="E528" s="446"/>
      <c r="F528" s="446"/>
      <c r="G528" s="446"/>
      <c r="H528" s="450"/>
      <c r="I528" s="8"/>
    </row>
    <row r="529" spans="1:9" x14ac:dyDescent="0.2">
      <c r="B529" s="445"/>
      <c r="C529" s="446"/>
      <c r="D529" s="446"/>
      <c r="E529" s="446"/>
      <c r="F529" s="446"/>
      <c r="G529" s="446"/>
      <c r="H529" s="450"/>
      <c r="I529" s="8"/>
    </row>
    <row r="530" spans="1:9" x14ac:dyDescent="0.2">
      <c r="B530" s="447"/>
      <c r="C530" s="448"/>
      <c r="D530" s="448"/>
      <c r="E530" s="448"/>
      <c r="F530" s="448"/>
      <c r="G530" s="448"/>
      <c r="H530" s="451"/>
      <c r="I530" s="8"/>
    </row>
    <row r="531" spans="1:9" s="9" customFormat="1" ht="24.95" customHeight="1" x14ac:dyDescent="0.2">
      <c r="B531" s="72" t="s">
        <v>0</v>
      </c>
      <c r="C531" s="11" t="s">
        <v>1</v>
      </c>
      <c r="D531" s="11" t="s">
        <v>2</v>
      </c>
      <c r="E531" s="11" t="s">
        <v>10</v>
      </c>
      <c r="F531" s="11" t="s">
        <v>3</v>
      </c>
      <c r="G531" s="11" t="s">
        <v>4</v>
      </c>
      <c r="H531" s="11" t="s">
        <v>5</v>
      </c>
      <c r="I531" s="12"/>
    </row>
    <row r="532" spans="1:9" s="30" customFormat="1" ht="20.100000000000001" customHeight="1" x14ac:dyDescent="0.2">
      <c r="B532" s="76"/>
      <c r="C532" s="31" t="s">
        <v>29</v>
      </c>
      <c r="D532" s="32"/>
      <c r="E532" s="32"/>
      <c r="F532" s="33"/>
      <c r="G532" s="32"/>
      <c r="H532" s="34">
        <f>H523</f>
        <v>0</v>
      </c>
      <c r="I532" s="35"/>
    </row>
    <row r="533" spans="1:9" x14ac:dyDescent="0.2">
      <c r="A533" s="5"/>
      <c r="B533" s="61"/>
      <c r="C533" s="14"/>
      <c r="D533" s="15"/>
      <c r="E533" s="15"/>
      <c r="F533" s="26"/>
      <c r="G533" s="16"/>
      <c r="H533" s="25"/>
      <c r="I533" s="1"/>
    </row>
    <row r="534" spans="1:9" ht="25.5" x14ac:dyDescent="0.2">
      <c r="A534" s="5"/>
      <c r="B534" s="50" t="s">
        <v>2351</v>
      </c>
      <c r="C534" s="14" t="s">
        <v>2350</v>
      </c>
      <c r="D534" s="22"/>
      <c r="E534" s="64"/>
      <c r="F534" s="26"/>
      <c r="G534" s="65"/>
      <c r="H534" s="25" t="str">
        <f t="shared" si="14"/>
        <v/>
      </c>
      <c r="I534" s="1"/>
    </row>
    <row r="535" spans="1:9" x14ac:dyDescent="0.2">
      <c r="A535" s="5"/>
      <c r="B535" s="50"/>
      <c r="C535" s="14"/>
      <c r="D535" s="15"/>
      <c r="E535" s="64"/>
      <c r="F535" s="26"/>
      <c r="G535" s="65"/>
      <c r="H535" s="25" t="str">
        <f t="shared" si="14"/>
        <v/>
      </c>
      <c r="I535" s="1"/>
    </row>
    <row r="536" spans="1:9" x14ac:dyDescent="0.2">
      <c r="A536" s="5"/>
      <c r="B536" s="50" t="s">
        <v>2349</v>
      </c>
      <c r="C536" s="28" t="s">
        <v>2348</v>
      </c>
      <c r="D536" s="22"/>
      <c r="E536" s="64"/>
      <c r="F536" s="26"/>
      <c r="G536" s="67"/>
      <c r="H536" s="25" t="str">
        <f t="shared" si="14"/>
        <v/>
      </c>
      <c r="I536" s="1"/>
    </row>
    <row r="537" spans="1:9" x14ac:dyDescent="0.2">
      <c r="A537" s="5"/>
      <c r="B537" s="61"/>
      <c r="C537" s="14"/>
      <c r="D537" s="15"/>
      <c r="E537" s="64"/>
      <c r="F537" s="26"/>
      <c r="G537" s="65"/>
      <c r="H537" s="25" t="str">
        <f t="shared" si="14"/>
        <v/>
      </c>
      <c r="I537" s="1"/>
    </row>
    <row r="538" spans="1:9" ht="25.5" x14ac:dyDescent="0.2">
      <c r="A538" s="5"/>
      <c r="B538" s="50" t="s">
        <v>53</v>
      </c>
      <c r="C538" s="14" t="s">
        <v>2347</v>
      </c>
      <c r="D538" s="22" t="s">
        <v>38</v>
      </c>
      <c r="E538" s="64"/>
      <c r="F538" s="26"/>
      <c r="G538" s="62"/>
      <c r="H538" s="25">
        <f t="shared" si="14"/>
        <v>0</v>
      </c>
      <c r="I538" s="1"/>
    </row>
    <row r="539" spans="1:9" x14ac:dyDescent="0.2">
      <c r="A539" s="5"/>
      <c r="B539" s="61"/>
      <c r="C539" s="14"/>
      <c r="D539" s="15"/>
      <c r="E539" s="64"/>
      <c r="F539" s="26"/>
      <c r="G539" s="65"/>
      <c r="H539" s="25" t="str">
        <f t="shared" si="14"/>
        <v/>
      </c>
      <c r="I539" s="1"/>
    </row>
    <row r="540" spans="1:9" ht="25.5" x14ac:dyDescent="0.2">
      <c r="A540" s="5"/>
      <c r="B540" s="50" t="s">
        <v>55</v>
      </c>
      <c r="C540" s="14" t="s">
        <v>2347</v>
      </c>
      <c r="D540" s="22" t="s">
        <v>38</v>
      </c>
      <c r="E540" s="15"/>
      <c r="F540" s="26"/>
      <c r="G540" s="16"/>
      <c r="H540" s="25">
        <f t="shared" si="14"/>
        <v>0</v>
      </c>
      <c r="I540" s="1"/>
    </row>
    <row r="541" spans="1:9" x14ac:dyDescent="0.2">
      <c r="A541" s="5"/>
      <c r="B541" s="61"/>
      <c r="C541" s="14"/>
      <c r="D541" s="15"/>
      <c r="E541" s="15"/>
      <c r="F541" s="26"/>
      <c r="G541" s="16"/>
      <c r="H541" s="25" t="str">
        <f t="shared" si="14"/>
        <v/>
      </c>
      <c r="I541" s="1"/>
    </row>
    <row r="542" spans="1:9" x14ac:dyDescent="0.2">
      <c r="A542" s="5"/>
      <c r="B542" s="50" t="s">
        <v>2346</v>
      </c>
      <c r="C542" s="14" t="s">
        <v>2345</v>
      </c>
      <c r="D542" s="22"/>
      <c r="E542" s="15"/>
      <c r="F542" s="26"/>
      <c r="G542" s="67"/>
      <c r="H542" s="25" t="str">
        <f t="shared" si="14"/>
        <v/>
      </c>
      <c r="I542" s="1"/>
    </row>
    <row r="543" spans="1:9" x14ac:dyDescent="0.2">
      <c r="A543" s="5"/>
      <c r="B543" s="61"/>
      <c r="C543" s="14"/>
      <c r="D543" s="15"/>
      <c r="E543" s="15"/>
      <c r="F543" s="26"/>
      <c r="G543" s="67"/>
      <c r="H543" s="25" t="str">
        <f t="shared" si="14"/>
        <v/>
      </c>
      <c r="I543" s="1"/>
    </row>
    <row r="544" spans="1:9" x14ac:dyDescent="0.2">
      <c r="A544" s="5"/>
      <c r="B544" s="50" t="s">
        <v>2344</v>
      </c>
      <c r="C544" s="14" t="s">
        <v>2342</v>
      </c>
      <c r="D544" s="22" t="s">
        <v>6</v>
      </c>
      <c r="E544" s="64"/>
      <c r="F544" s="26"/>
      <c r="G544" s="62"/>
      <c r="H544" s="25">
        <f t="shared" si="14"/>
        <v>0</v>
      </c>
      <c r="I544" s="1"/>
    </row>
    <row r="545" spans="1:9" x14ac:dyDescent="0.2">
      <c r="A545" s="5"/>
      <c r="B545" s="61"/>
      <c r="C545" s="14"/>
      <c r="D545" s="15"/>
      <c r="E545" s="64"/>
      <c r="F545" s="26"/>
      <c r="G545" s="65"/>
      <c r="H545" s="25" t="str">
        <f t="shared" si="14"/>
        <v/>
      </c>
      <c r="I545" s="1"/>
    </row>
    <row r="546" spans="1:9" x14ac:dyDescent="0.2">
      <c r="A546" s="5"/>
      <c r="B546" s="50" t="s">
        <v>2343</v>
      </c>
      <c r="C546" s="14" t="s">
        <v>2342</v>
      </c>
      <c r="D546" s="22" t="s">
        <v>6</v>
      </c>
      <c r="E546" s="15"/>
      <c r="F546" s="26"/>
      <c r="G546" s="16"/>
      <c r="H546" s="25">
        <f t="shared" si="14"/>
        <v>0</v>
      </c>
      <c r="I546" s="1"/>
    </row>
    <row r="547" spans="1:9" x14ac:dyDescent="0.2">
      <c r="A547" s="5"/>
      <c r="B547" s="61"/>
      <c r="C547" s="14"/>
      <c r="D547" s="15"/>
      <c r="E547" s="15"/>
      <c r="F547" s="26"/>
      <c r="G547" s="29"/>
      <c r="H547" s="25" t="str">
        <f t="shared" si="14"/>
        <v/>
      </c>
      <c r="I547" s="1"/>
    </row>
    <row r="548" spans="1:9" x14ac:dyDescent="0.2">
      <c r="A548" s="5"/>
      <c r="B548" s="50" t="s">
        <v>2341</v>
      </c>
      <c r="C548" s="14" t="s">
        <v>2233</v>
      </c>
      <c r="D548" s="22" t="s">
        <v>6</v>
      </c>
      <c r="E548" s="15"/>
      <c r="F548" s="26"/>
      <c r="G548" s="67"/>
      <c r="H548" s="25">
        <f t="shared" ref="H548" si="15">IF(D548="","",F548*G548)</f>
        <v>0</v>
      </c>
      <c r="I548" s="1"/>
    </row>
    <row r="549" spans="1:9" x14ac:dyDescent="0.2">
      <c r="A549" s="5"/>
      <c r="B549" s="50"/>
      <c r="C549" s="14"/>
      <c r="D549" s="22"/>
      <c r="E549" s="15"/>
      <c r="F549" s="26"/>
      <c r="G549" s="67"/>
      <c r="H549" s="25"/>
      <c r="I549" s="1"/>
    </row>
    <row r="550" spans="1:9" x14ac:dyDescent="0.2">
      <c r="A550" s="5"/>
      <c r="B550" s="50"/>
      <c r="C550" s="14"/>
      <c r="D550" s="22"/>
      <c r="E550" s="15"/>
      <c r="F550" s="26"/>
      <c r="G550" s="67"/>
      <c r="H550" s="25"/>
      <c r="I550" s="1"/>
    </row>
    <row r="551" spans="1:9" x14ac:dyDescent="0.2">
      <c r="A551" s="5"/>
      <c r="B551" s="50"/>
      <c r="C551" s="14"/>
      <c r="D551" s="22"/>
      <c r="E551" s="15"/>
      <c r="F551" s="26"/>
      <c r="G551" s="67"/>
      <c r="H551" s="25"/>
      <c r="I551" s="1"/>
    </row>
    <row r="552" spans="1:9" x14ac:dyDescent="0.2">
      <c r="A552" s="5"/>
      <c r="B552" s="50"/>
      <c r="C552" s="14"/>
      <c r="D552" s="22"/>
      <c r="E552" s="15"/>
      <c r="F552" s="26"/>
      <c r="G552" s="67"/>
      <c r="H552" s="25"/>
      <c r="I552" s="1"/>
    </row>
    <row r="553" spans="1:9" x14ac:dyDescent="0.2">
      <c r="A553" s="5"/>
      <c r="B553" s="50"/>
      <c r="C553" s="14"/>
      <c r="D553" s="22"/>
      <c r="E553" s="15"/>
      <c r="F553" s="26"/>
      <c r="G553" s="67"/>
      <c r="H553" s="25"/>
      <c r="I553" s="1"/>
    </row>
    <row r="554" spans="1:9" x14ac:dyDescent="0.2">
      <c r="A554" s="5"/>
      <c r="B554" s="50"/>
      <c r="C554" s="14"/>
      <c r="D554" s="22"/>
      <c r="E554" s="15"/>
      <c r="F554" s="26"/>
      <c r="G554" s="67"/>
      <c r="H554" s="25"/>
      <c r="I554" s="1"/>
    </row>
    <row r="555" spans="1:9" x14ac:dyDescent="0.2">
      <c r="A555" s="5"/>
      <c r="B555" s="50"/>
      <c r="C555" s="14"/>
      <c r="D555" s="22"/>
      <c r="E555" s="15"/>
      <c r="F555" s="26"/>
      <c r="G555" s="67"/>
      <c r="H555" s="25"/>
      <c r="I555" s="1"/>
    </row>
    <row r="556" spans="1:9" x14ac:dyDescent="0.2">
      <c r="A556" s="5"/>
      <c r="B556" s="50"/>
      <c r="C556" s="14"/>
      <c r="D556" s="22"/>
      <c r="E556" s="15"/>
      <c r="F556" s="26"/>
      <c r="G556" s="67"/>
      <c r="H556" s="25"/>
      <c r="I556" s="1"/>
    </row>
    <row r="557" spans="1:9" x14ac:dyDescent="0.2">
      <c r="A557" s="5"/>
      <c r="B557" s="50"/>
      <c r="C557" s="14"/>
      <c r="D557" s="22"/>
      <c r="E557" s="15"/>
      <c r="F557" s="26"/>
      <c r="G557" s="67"/>
      <c r="H557" s="25"/>
      <c r="I557" s="1"/>
    </row>
    <row r="558" spans="1:9" x14ac:dyDescent="0.2">
      <c r="A558" s="5"/>
      <c r="B558" s="50"/>
      <c r="C558" s="14"/>
      <c r="D558" s="22"/>
      <c r="E558" s="15"/>
      <c r="F558" s="26"/>
      <c r="G558" s="67"/>
      <c r="H558" s="25"/>
      <c r="I558" s="1"/>
    </row>
    <row r="559" spans="1:9" x14ac:dyDescent="0.2">
      <c r="A559" s="5"/>
      <c r="B559" s="50"/>
      <c r="C559" s="14"/>
      <c r="D559" s="22"/>
      <c r="E559" s="15"/>
      <c r="F559" s="26"/>
      <c r="G559" s="67"/>
      <c r="H559" s="25"/>
      <c r="I559" s="1"/>
    </row>
    <row r="560" spans="1:9" x14ac:dyDescent="0.2">
      <c r="A560" s="5"/>
      <c r="B560" s="50"/>
      <c r="C560" s="14"/>
      <c r="D560" s="22"/>
      <c r="E560" s="15"/>
      <c r="F560" s="26"/>
      <c r="G560" s="67"/>
      <c r="H560" s="25"/>
      <c r="I560" s="1"/>
    </row>
    <row r="561" spans="1:9" x14ac:dyDescent="0.2">
      <c r="A561" s="5"/>
      <c r="B561" s="50"/>
      <c r="C561" s="14"/>
      <c r="D561" s="22"/>
      <c r="E561" s="15"/>
      <c r="F561" s="26"/>
      <c r="G561" s="67"/>
      <c r="H561" s="25"/>
      <c r="I561" s="1"/>
    </row>
    <row r="562" spans="1:9" x14ac:dyDescent="0.2">
      <c r="A562" s="5"/>
      <c r="B562" s="50"/>
      <c r="C562" s="14"/>
      <c r="D562" s="22"/>
      <c r="E562" s="15"/>
      <c r="F562" s="26"/>
      <c r="G562" s="67"/>
      <c r="H562" s="25"/>
      <c r="I562" s="1"/>
    </row>
    <row r="563" spans="1:9" x14ac:dyDescent="0.2">
      <c r="A563" s="5"/>
      <c r="B563" s="50"/>
      <c r="C563" s="14"/>
      <c r="D563" s="22"/>
      <c r="E563" s="15"/>
      <c r="F563" s="26"/>
      <c r="G563" s="67"/>
      <c r="H563" s="25"/>
      <c r="I563" s="1"/>
    </row>
    <row r="564" spans="1:9" x14ac:dyDescent="0.2">
      <c r="A564" s="5"/>
      <c r="B564" s="50"/>
      <c r="C564" s="14"/>
      <c r="D564" s="22"/>
      <c r="E564" s="15"/>
      <c r="F564" s="26"/>
      <c r="G564" s="67"/>
      <c r="H564" s="25"/>
      <c r="I564" s="1"/>
    </row>
    <row r="565" spans="1:9" x14ac:dyDescent="0.2">
      <c r="A565" s="5"/>
      <c r="B565" s="50"/>
      <c r="C565" s="14"/>
      <c r="D565" s="22"/>
      <c r="E565" s="15"/>
      <c r="F565" s="26"/>
      <c r="G565" s="67"/>
      <c r="H565" s="25"/>
      <c r="I565" s="1"/>
    </row>
    <row r="566" spans="1:9" x14ac:dyDescent="0.2">
      <c r="A566" s="5"/>
      <c r="B566" s="50"/>
      <c r="C566" s="14"/>
      <c r="D566" s="22"/>
      <c r="E566" s="15"/>
      <c r="F566" s="26"/>
      <c r="G566" s="67"/>
      <c r="H566" s="25"/>
      <c r="I566" s="1"/>
    </row>
    <row r="567" spans="1:9" x14ac:dyDescent="0.2">
      <c r="A567" s="5"/>
      <c r="B567" s="50"/>
      <c r="C567" s="14"/>
      <c r="D567" s="22"/>
      <c r="E567" s="15"/>
      <c r="F567" s="26"/>
      <c r="G567" s="67"/>
      <c r="H567" s="25"/>
      <c r="I567" s="1"/>
    </row>
    <row r="568" spans="1:9" x14ac:dyDescent="0.2">
      <c r="A568" s="5"/>
      <c r="B568" s="50"/>
      <c r="C568" s="14"/>
      <c r="D568" s="22"/>
      <c r="E568" s="15"/>
      <c r="F568" s="26"/>
      <c r="G568" s="67"/>
      <c r="H568" s="25"/>
      <c r="I568" s="1"/>
    </row>
    <row r="569" spans="1:9" x14ac:dyDescent="0.2">
      <c r="A569" s="5"/>
      <c r="B569" s="50"/>
      <c r="C569" s="14"/>
      <c r="D569" s="22"/>
      <c r="E569" s="15"/>
      <c r="F569" s="26"/>
      <c r="G569" s="67"/>
      <c r="H569" s="25"/>
      <c r="I569" s="1"/>
    </row>
    <row r="570" spans="1:9" x14ac:dyDescent="0.2">
      <c r="A570" s="5"/>
      <c r="B570" s="50"/>
      <c r="C570" s="14"/>
      <c r="D570" s="22"/>
      <c r="E570" s="15"/>
      <c r="F570" s="26"/>
      <c r="G570" s="67"/>
      <c r="H570" s="25"/>
      <c r="I570" s="1"/>
    </row>
    <row r="571" spans="1:9" x14ac:dyDescent="0.2">
      <c r="A571" s="5"/>
      <c r="B571" s="50"/>
      <c r="C571" s="14"/>
      <c r="D571" s="22"/>
      <c r="E571" s="15"/>
      <c r="F571" s="26"/>
      <c r="G571" s="67"/>
      <c r="H571" s="25"/>
      <c r="I571" s="1"/>
    </row>
    <row r="572" spans="1:9" x14ac:dyDescent="0.2">
      <c r="A572" s="5"/>
      <c r="B572" s="50"/>
      <c r="C572" s="14"/>
      <c r="D572" s="22"/>
      <c r="E572" s="15"/>
      <c r="F572" s="26"/>
      <c r="G572" s="67"/>
      <c r="H572" s="25"/>
      <c r="I572" s="1"/>
    </row>
    <row r="573" spans="1:9" x14ac:dyDescent="0.2">
      <c r="A573" s="5"/>
      <c r="B573" s="50"/>
      <c r="C573" s="14"/>
      <c r="D573" s="22"/>
      <c r="E573" s="15"/>
      <c r="F573" s="26"/>
      <c r="G573" s="67"/>
      <c r="H573" s="25"/>
      <c r="I573" s="1"/>
    </row>
    <row r="574" spans="1:9" x14ac:dyDescent="0.2">
      <c r="A574" s="5"/>
      <c r="B574" s="50"/>
      <c r="C574" s="14"/>
      <c r="D574" s="22"/>
      <c r="E574" s="15"/>
      <c r="F574" s="26"/>
      <c r="G574" s="67"/>
      <c r="H574" s="25"/>
      <c r="I574" s="1"/>
    </row>
    <row r="575" spans="1:9" x14ac:dyDescent="0.2">
      <c r="A575" s="5"/>
      <c r="B575" s="50"/>
      <c r="C575" s="14"/>
      <c r="D575" s="22"/>
      <c r="E575" s="15"/>
      <c r="F575" s="26"/>
      <c r="G575" s="67"/>
      <c r="H575" s="25"/>
      <c r="I575" s="1"/>
    </row>
    <row r="576" spans="1:9" x14ac:dyDescent="0.2">
      <c r="A576" s="5"/>
      <c r="B576" s="50"/>
      <c r="C576" s="14"/>
      <c r="D576" s="22"/>
      <c r="E576" s="15"/>
      <c r="F576" s="26"/>
      <c r="G576" s="67"/>
      <c r="H576" s="25"/>
      <c r="I576" s="1"/>
    </row>
    <row r="577" spans="1:9" x14ac:dyDescent="0.2">
      <c r="A577" s="5"/>
      <c r="B577" s="50"/>
      <c r="C577" s="14"/>
      <c r="D577" s="22"/>
      <c r="E577" s="15"/>
      <c r="F577" s="26"/>
      <c r="G577" s="67"/>
      <c r="H577" s="25"/>
      <c r="I577" s="1"/>
    </row>
    <row r="578" spans="1:9" x14ac:dyDescent="0.2">
      <c r="A578" s="5"/>
      <c r="B578" s="50"/>
      <c r="C578" s="14"/>
      <c r="D578" s="22"/>
      <c r="E578" s="15"/>
      <c r="F578" s="26"/>
      <c r="G578" s="67"/>
      <c r="H578" s="25"/>
      <c r="I578" s="1"/>
    </row>
    <row r="579" spans="1:9" x14ac:dyDescent="0.2">
      <c r="A579" s="5"/>
      <c r="B579" s="50"/>
      <c r="C579" s="14"/>
      <c r="D579" s="22"/>
      <c r="E579" s="15"/>
      <c r="F579" s="26"/>
      <c r="G579" s="67"/>
      <c r="H579" s="25"/>
      <c r="I579" s="1"/>
    </row>
    <row r="580" spans="1:9" x14ac:dyDescent="0.2">
      <c r="A580" s="5"/>
      <c r="B580" s="50"/>
      <c r="C580" s="14"/>
      <c r="D580" s="22"/>
      <c r="E580" s="15"/>
      <c r="F580" s="26"/>
      <c r="G580" s="67"/>
      <c r="H580" s="25"/>
      <c r="I580" s="1"/>
    </row>
    <row r="581" spans="1:9" x14ac:dyDescent="0.2">
      <c r="A581" s="5"/>
      <c r="B581" s="50"/>
      <c r="C581" s="14"/>
      <c r="D581" s="22"/>
      <c r="E581" s="15"/>
      <c r="F581" s="26"/>
      <c r="G581" s="67"/>
      <c r="H581" s="25"/>
      <c r="I581" s="1"/>
    </row>
    <row r="582" spans="1:9" x14ac:dyDescent="0.2">
      <c r="A582" s="5"/>
      <c r="B582" s="50"/>
      <c r="C582" s="14"/>
      <c r="D582" s="22"/>
      <c r="E582" s="15"/>
      <c r="F582" s="26"/>
      <c r="G582" s="67"/>
      <c r="H582" s="25"/>
      <c r="I582" s="1"/>
    </row>
    <row r="583" spans="1:9" x14ac:dyDescent="0.2">
      <c r="A583" s="5"/>
      <c r="B583" s="50"/>
      <c r="C583" s="14"/>
      <c r="D583" s="22"/>
      <c r="E583" s="15"/>
      <c r="F583" s="26"/>
      <c r="G583" s="67"/>
      <c r="H583" s="25"/>
      <c r="I583" s="1"/>
    </row>
    <row r="584" spans="1:9" x14ac:dyDescent="0.2">
      <c r="A584" s="5"/>
      <c r="B584" s="50"/>
      <c r="C584" s="14"/>
      <c r="D584" s="22"/>
      <c r="E584" s="15"/>
      <c r="F584" s="26"/>
      <c r="G584" s="67"/>
      <c r="H584" s="25"/>
      <c r="I584" s="1"/>
    </row>
    <row r="585" spans="1:9" x14ac:dyDescent="0.2">
      <c r="A585" s="5"/>
      <c r="B585" s="50"/>
      <c r="C585" s="14"/>
      <c r="D585" s="22"/>
      <c r="E585" s="15"/>
      <c r="F585" s="26"/>
      <c r="G585" s="67"/>
      <c r="H585" s="25"/>
      <c r="I585" s="1"/>
    </row>
    <row r="586" spans="1:9" x14ac:dyDescent="0.2">
      <c r="A586" s="5"/>
      <c r="B586" s="50"/>
      <c r="C586" s="14"/>
      <c r="D586" s="22"/>
      <c r="E586" s="15"/>
      <c r="F586" s="26"/>
      <c r="G586" s="67"/>
      <c r="H586" s="25"/>
      <c r="I586" s="1"/>
    </row>
    <row r="587" spans="1:9" x14ac:dyDescent="0.2">
      <c r="A587" s="5"/>
      <c r="B587" s="50"/>
      <c r="C587" s="14"/>
      <c r="D587" s="22"/>
      <c r="E587" s="15"/>
      <c r="F587" s="26"/>
      <c r="G587" s="67"/>
      <c r="H587" s="25"/>
      <c r="I587" s="1"/>
    </row>
    <row r="588" spans="1:9" x14ac:dyDescent="0.2">
      <c r="A588" s="5"/>
      <c r="B588" s="50"/>
      <c r="C588" s="14"/>
      <c r="D588" s="22"/>
      <c r="E588" s="15"/>
      <c r="F588" s="26"/>
      <c r="G588" s="67"/>
      <c r="H588" s="25"/>
      <c r="I588" s="1"/>
    </row>
    <row r="589" spans="1:9" x14ac:dyDescent="0.2">
      <c r="A589" s="5"/>
      <c r="B589" s="50"/>
      <c r="C589" s="14"/>
      <c r="D589" s="22"/>
      <c r="E589" s="15"/>
      <c r="F589" s="26"/>
      <c r="G589" s="67"/>
      <c r="H589" s="25"/>
      <c r="I589" s="1"/>
    </row>
    <row r="590" spans="1:9" x14ac:dyDescent="0.2">
      <c r="A590" s="5"/>
      <c r="B590" s="50"/>
      <c r="C590" s="14"/>
      <c r="D590" s="22"/>
      <c r="E590" s="15"/>
      <c r="F590" s="26"/>
      <c r="G590" s="67"/>
      <c r="H590" s="25"/>
      <c r="I590" s="1"/>
    </row>
    <row r="591" spans="1:9" s="30" customFormat="1" ht="24.95" customHeight="1" x14ac:dyDescent="0.2">
      <c r="B591" s="84" t="str">
        <f>$B$10</f>
        <v>C2.3</v>
      </c>
      <c r="C591" s="31" t="s">
        <v>2708</v>
      </c>
      <c r="D591" s="32"/>
      <c r="E591" s="32"/>
      <c r="F591" s="33"/>
      <c r="G591" s="32"/>
      <c r="H591" s="34">
        <f>SUM(H532:H590)</f>
        <v>0</v>
      </c>
      <c r="I591" s="35"/>
    </row>
  </sheetData>
  <mergeCells count="60">
    <mergeCell ref="B527:G527"/>
    <mergeCell ref="H527:H530"/>
    <mergeCell ref="B528:G530"/>
    <mergeCell ref="B465:G465"/>
    <mergeCell ref="H465:H468"/>
    <mergeCell ref="B466:G468"/>
    <mergeCell ref="B524:E524"/>
    <mergeCell ref="F524:H526"/>
    <mergeCell ref="B525:E525"/>
    <mergeCell ref="B526:E526"/>
    <mergeCell ref="B399:G399"/>
    <mergeCell ref="H399:H402"/>
    <mergeCell ref="B400:G402"/>
    <mergeCell ref="B462:E462"/>
    <mergeCell ref="F462:H464"/>
    <mergeCell ref="B463:E463"/>
    <mergeCell ref="B464:E464"/>
    <mergeCell ref="B336:G336"/>
    <mergeCell ref="H336:H339"/>
    <mergeCell ref="B337:G339"/>
    <mergeCell ref="B396:E396"/>
    <mergeCell ref="F396:H398"/>
    <mergeCell ref="B397:E397"/>
    <mergeCell ref="B398:E398"/>
    <mergeCell ref="B271:G271"/>
    <mergeCell ref="H271:H274"/>
    <mergeCell ref="B272:G274"/>
    <mergeCell ref="B333:E333"/>
    <mergeCell ref="F333:H335"/>
    <mergeCell ref="B334:E334"/>
    <mergeCell ref="B335:E335"/>
    <mergeCell ref="B208:G208"/>
    <mergeCell ref="H208:H211"/>
    <mergeCell ref="B209:G211"/>
    <mergeCell ref="B268:E268"/>
    <mergeCell ref="F268:H270"/>
    <mergeCell ref="B269:E269"/>
    <mergeCell ref="B270:E270"/>
    <mergeCell ref="B142:G142"/>
    <mergeCell ref="H142:H145"/>
    <mergeCell ref="B143:G145"/>
    <mergeCell ref="B205:E205"/>
    <mergeCell ref="F205:H207"/>
    <mergeCell ref="B206:E206"/>
    <mergeCell ref="B207:E207"/>
    <mergeCell ref="B79:G79"/>
    <mergeCell ref="H79:H82"/>
    <mergeCell ref="B80:G82"/>
    <mergeCell ref="B139:E139"/>
    <mergeCell ref="F139:H141"/>
    <mergeCell ref="B140:E140"/>
    <mergeCell ref="B141:E141"/>
    <mergeCell ref="F1:H1"/>
    <mergeCell ref="H4:H7"/>
    <mergeCell ref="B4:G4"/>
    <mergeCell ref="B5:G7"/>
    <mergeCell ref="B76:E76"/>
    <mergeCell ref="F76:H78"/>
    <mergeCell ref="B77:E77"/>
    <mergeCell ref="B78:E78"/>
  </mergeCells>
  <pageMargins left="0.43307086614173229" right="0.31496062992125984" top="0.43307086614173229" bottom="0.62992125984251968" header="0.35433070866141736" footer="0.31496062992125984"/>
  <pageSetup paperSize="9" scale="77"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3700-99C4-479C-A564-529BFDBA5E27}">
  <sheetPr codeName="Sheet71">
    <pageSetUpPr fitToPage="1"/>
  </sheetPr>
  <dimension ref="B1:I75"/>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ht="12.75" customHeight="1" x14ac:dyDescent="0.2">
      <c r="B4" s="443" t="s">
        <v>8</v>
      </c>
      <c r="C4" s="444"/>
      <c r="D4" s="444"/>
      <c r="E4" s="444"/>
      <c r="F4" s="444"/>
      <c r="G4" s="444"/>
      <c r="H4" s="454" t="str">
        <f>"CHAPTER "&amp;B10</f>
        <v>CHAPTER C2.4</v>
      </c>
      <c r="I4" s="6"/>
    </row>
    <row r="5" spans="2:9" ht="7.5" customHeight="1" x14ac:dyDescent="0.2">
      <c r="B5" s="445" t="str">
        <f>ContractDescription</f>
        <v>REHABILITATION OF PROVINCIAL ROAD P47-3 (KM 38.00 TO KM 48.00) IN THE EMPANGENI REGION</v>
      </c>
      <c r="C5" s="446"/>
      <c r="D5" s="446"/>
      <c r="E5" s="446"/>
      <c r="F5" s="446"/>
      <c r="G5" s="446"/>
      <c r="H5" s="455"/>
      <c r="I5" s="8"/>
    </row>
    <row r="6" spans="2:9" ht="12.75" customHeight="1" x14ac:dyDescent="0.2">
      <c r="B6" s="445"/>
      <c r="C6" s="446"/>
      <c r="D6" s="446"/>
      <c r="E6" s="446"/>
      <c r="F6" s="446"/>
      <c r="G6" s="446"/>
      <c r="H6" s="455"/>
      <c r="I6" s="8"/>
    </row>
    <row r="7" spans="2:9" s="9" customFormat="1" ht="7.5" customHeight="1" x14ac:dyDescent="0.2">
      <c r="B7" s="447"/>
      <c r="C7" s="448"/>
      <c r="D7" s="448"/>
      <c r="E7" s="448"/>
      <c r="F7" s="448"/>
      <c r="G7" s="448"/>
      <c r="H7" s="456"/>
      <c r="I7" s="12"/>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 t="shared" ref="H9:H20" si="0">IF(D9="","",F9*G9)</f>
        <v/>
      </c>
      <c r="I9" s="18"/>
    </row>
    <row r="10" spans="2:9" x14ac:dyDescent="0.2">
      <c r="B10" s="71" t="s">
        <v>2562</v>
      </c>
      <c r="C10" s="20" t="s">
        <v>2561</v>
      </c>
      <c r="D10" s="15"/>
      <c r="E10" s="15"/>
      <c r="F10" s="15"/>
      <c r="G10" s="16"/>
      <c r="H10" s="17" t="str">
        <f t="shared" si="0"/>
        <v/>
      </c>
      <c r="I10" s="18"/>
    </row>
    <row r="11" spans="2:9" x14ac:dyDescent="0.2">
      <c r="B11" s="50"/>
      <c r="C11" s="14"/>
      <c r="D11" s="15"/>
      <c r="E11" s="15"/>
      <c r="F11" s="15"/>
      <c r="G11" s="16"/>
      <c r="H11" s="17" t="str">
        <f t="shared" si="0"/>
        <v/>
      </c>
      <c r="I11" s="18"/>
    </row>
    <row r="12" spans="2:9" x14ac:dyDescent="0.2">
      <c r="B12" s="61" t="s">
        <v>2560</v>
      </c>
      <c r="C12" s="14" t="s">
        <v>2559</v>
      </c>
      <c r="D12" s="15"/>
      <c r="E12" s="15"/>
      <c r="F12" s="15"/>
      <c r="G12" s="16"/>
      <c r="H12" s="17" t="str">
        <f t="shared" si="0"/>
        <v/>
      </c>
      <c r="I12" s="18"/>
    </row>
    <row r="13" spans="2:9" x14ac:dyDescent="0.2">
      <c r="B13" s="61"/>
      <c r="C13" s="14"/>
      <c r="D13" s="15"/>
      <c r="E13" s="15"/>
      <c r="F13" s="15"/>
      <c r="G13" s="16"/>
      <c r="H13" s="17" t="str">
        <f t="shared" si="0"/>
        <v/>
      </c>
      <c r="I13" s="18"/>
    </row>
    <row r="14" spans="2:9" x14ac:dyDescent="0.2">
      <c r="B14" s="50" t="s">
        <v>2337</v>
      </c>
      <c r="C14" s="14" t="s">
        <v>2317</v>
      </c>
      <c r="D14" s="22" t="s">
        <v>1374</v>
      </c>
      <c r="E14" s="22"/>
      <c r="F14" s="23"/>
      <c r="G14" s="24"/>
      <c r="H14" s="25">
        <f t="shared" si="0"/>
        <v>0</v>
      </c>
      <c r="I14" s="60"/>
    </row>
    <row r="15" spans="2:9" x14ac:dyDescent="0.2">
      <c r="B15" s="61"/>
      <c r="C15" s="14"/>
      <c r="D15" s="15"/>
      <c r="E15" s="15"/>
      <c r="F15" s="26"/>
      <c r="G15" s="16"/>
      <c r="H15" s="25" t="str">
        <f t="shared" si="0"/>
        <v/>
      </c>
      <c r="I15" s="18"/>
    </row>
    <row r="16" spans="2:9" x14ac:dyDescent="0.2">
      <c r="B16" s="50" t="s">
        <v>2558</v>
      </c>
      <c r="C16" s="14" t="s">
        <v>2315</v>
      </c>
      <c r="D16" s="22" t="s">
        <v>1374</v>
      </c>
      <c r="E16" s="15"/>
      <c r="F16" s="26"/>
      <c r="G16" s="62"/>
      <c r="H16" s="25">
        <f t="shared" si="0"/>
        <v>0</v>
      </c>
      <c r="I16" s="18"/>
    </row>
    <row r="17" spans="2:9" x14ac:dyDescent="0.2">
      <c r="B17" s="61"/>
      <c r="C17" s="14"/>
      <c r="D17" s="15"/>
      <c r="E17" s="15"/>
      <c r="F17" s="26"/>
      <c r="G17" s="16"/>
      <c r="H17" s="25" t="str">
        <f t="shared" si="0"/>
        <v/>
      </c>
      <c r="I17" s="63"/>
    </row>
    <row r="18" spans="2:9" x14ac:dyDescent="0.2">
      <c r="B18" s="50" t="s">
        <v>2557</v>
      </c>
      <c r="C18" s="28" t="s">
        <v>2313</v>
      </c>
      <c r="D18" s="22" t="s">
        <v>1374</v>
      </c>
      <c r="E18" s="64"/>
      <c r="F18" s="26"/>
      <c r="G18" s="65"/>
      <c r="H18" s="25">
        <f t="shared" si="0"/>
        <v>0</v>
      </c>
      <c r="I18" s="66"/>
    </row>
    <row r="19" spans="2:9" x14ac:dyDescent="0.2">
      <c r="B19" s="61"/>
      <c r="C19" s="27"/>
      <c r="D19" s="64"/>
      <c r="E19" s="64"/>
      <c r="F19" s="26"/>
      <c r="G19" s="65"/>
      <c r="H19" s="25" t="str">
        <f t="shared" si="0"/>
        <v/>
      </c>
      <c r="I19" s="66"/>
    </row>
    <row r="20" spans="2:9" x14ac:dyDescent="0.2">
      <c r="B20" s="50" t="s">
        <v>2556</v>
      </c>
      <c r="C20" s="14" t="s">
        <v>2311</v>
      </c>
      <c r="D20" s="22"/>
      <c r="E20" s="64"/>
      <c r="F20" s="26"/>
      <c r="G20" s="67"/>
      <c r="H20" s="25" t="str">
        <f t="shared" si="0"/>
        <v/>
      </c>
      <c r="I20" s="66"/>
    </row>
    <row r="21" spans="2:9" x14ac:dyDescent="0.2">
      <c r="B21" s="50"/>
      <c r="C21" s="28"/>
      <c r="D21" s="22"/>
      <c r="E21" s="64"/>
      <c r="F21" s="26"/>
      <c r="G21" s="67"/>
      <c r="H21" s="25"/>
      <c r="I21" s="66"/>
    </row>
    <row r="22" spans="2:9" x14ac:dyDescent="0.2">
      <c r="B22" s="50" t="s">
        <v>2555</v>
      </c>
      <c r="C22" s="28" t="s">
        <v>2309</v>
      </c>
      <c r="D22" s="22"/>
      <c r="E22" s="64"/>
      <c r="F22" s="26"/>
      <c r="G22" s="67"/>
      <c r="H22" s="25"/>
      <c r="I22" s="66"/>
    </row>
    <row r="23" spans="2:9" x14ac:dyDescent="0.2">
      <c r="B23" s="61"/>
      <c r="C23" s="27"/>
      <c r="D23" s="64"/>
      <c r="E23" s="64"/>
      <c r="F23" s="26"/>
      <c r="G23" s="65"/>
      <c r="H23" s="25" t="str">
        <f t="shared" ref="H23:H45" si="1">IF(D23="","",F23*G23)</f>
        <v/>
      </c>
      <c r="I23" s="66"/>
    </row>
    <row r="24" spans="2:9" x14ac:dyDescent="0.2">
      <c r="B24" s="50" t="s">
        <v>53</v>
      </c>
      <c r="C24" s="14" t="s">
        <v>2554</v>
      </c>
      <c r="D24" s="22" t="s">
        <v>1374</v>
      </c>
      <c r="E24" s="64"/>
      <c r="F24" s="26"/>
      <c r="G24" s="62"/>
      <c r="H24" s="25">
        <f t="shared" si="1"/>
        <v>0</v>
      </c>
      <c r="I24" s="66"/>
    </row>
    <row r="25" spans="2:9" x14ac:dyDescent="0.2">
      <c r="B25" s="61"/>
      <c r="C25" s="14"/>
      <c r="D25" s="15"/>
      <c r="E25" s="64"/>
      <c r="F25" s="26"/>
      <c r="G25" s="65"/>
      <c r="H25" s="25" t="str">
        <f t="shared" si="1"/>
        <v/>
      </c>
      <c r="I25" s="66"/>
    </row>
    <row r="26" spans="2:9" x14ac:dyDescent="0.2">
      <c r="B26" s="50" t="s">
        <v>55</v>
      </c>
      <c r="C26" s="28" t="s">
        <v>2307</v>
      </c>
      <c r="D26" s="22" t="s">
        <v>1374</v>
      </c>
      <c r="E26" s="15"/>
      <c r="F26" s="26"/>
      <c r="G26" s="16"/>
      <c r="H26" s="25">
        <f t="shared" si="1"/>
        <v>0</v>
      </c>
      <c r="I26" s="18"/>
    </row>
    <row r="27" spans="2:9" x14ac:dyDescent="0.2">
      <c r="B27" s="61"/>
      <c r="C27" s="14"/>
      <c r="D27" s="15"/>
      <c r="E27" s="15"/>
      <c r="F27" s="26"/>
      <c r="G27" s="16"/>
      <c r="H27" s="25" t="str">
        <f t="shared" si="1"/>
        <v/>
      </c>
      <c r="I27" s="18"/>
    </row>
    <row r="28" spans="2:9" ht="25.5" x14ac:dyDescent="0.2">
      <c r="B28" s="50" t="s">
        <v>2553</v>
      </c>
      <c r="C28" s="14" t="s">
        <v>2552</v>
      </c>
      <c r="D28" s="22"/>
      <c r="E28" s="15"/>
      <c r="F28" s="26"/>
      <c r="G28" s="67"/>
      <c r="H28" s="25" t="str">
        <f t="shared" si="1"/>
        <v/>
      </c>
      <c r="I28" s="60"/>
    </row>
    <row r="29" spans="2:9" x14ac:dyDescent="0.2">
      <c r="B29" s="61"/>
      <c r="C29" s="14"/>
      <c r="D29" s="15"/>
      <c r="E29" s="15"/>
      <c r="F29" s="26"/>
      <c r="G29" s="67"/>
      <c r="H29" s="25" t="str">
        <f t="shared" si="1"/>
        <v/>
      </c>
      <c r="I29" s="18"/>
    </row>
    <row r="30" spans="2:9" x14ac:dyDescent="0.2">
      <c r="B30" s="50" t="s">
        <v>2551</v>
      </c>
      <c r="C30" s="14" t="s">
        <v>2550</v>
      </c>
      <c r="D30" s="22" t="s">
        <v>1374</v>
      </c>
      <c r="E30" s="15"/>
      <c r="F30" s="26"/>
      <c r="G30" s="62"/>
      <c r="H30" s="25">
        <f t="shared" si="1"/>
        <v>0</v>
      </c>
      <c r="I30" s="18"/>
    </row>
    <row r="31" spans="2:9" x14ac:dyDescent="0.2">
      <c r="B31" s="61"/>
      <c r="C31" s="14"/>
      <c r="D31" s="15"/>
      <c r="E31" s="15"/>
      <c r="F31" s="26"/>
      <c r="G31" s="29"/>
      <c r="H31" s="25" t="str">
        <f t="shared" si="1"/>
        <v/>
      </c>
      <c r="I31" s="18"/>
    </row>
    <row r="32" spans="2:9" ht="25.5" x14ac:dyDescent="0.2">
      <c r="B32" s="50" t="s">
        <v>2549</v>
      </c>
      <c r="C32" s="14" t="s">
        <v>2548</v>
      </c>
      <c r="D32" s="22" t="s">
        <v>1374</v>
      </c>
      <c r="E32" s="15"/>
      <c r="F32" s="26"/>
      <c r="G32" s="29"/>
      <c r="H32" s="25">
        <f t="shared" si="1"/>
        <v>0</v>
      </c>
      <c r="I32" s="18"/>
    </row>
    <row r="33" spans="2:9" x14ac:dyDescent="0.2">
      <c r="B33" s="61"/>
      <c r="C33" s="14"/>
      <c r="D33" s="15"/>
      <c r="E33" s="15"/>
      <c r="F33" s="26"/>
      <c r="G33" s="29"/>
      <c r="H33" s="25" t="str">
        <f t="shared" si="1"/>
        <v/>
      </c>
      <c r="I33" s="18"/>
    </row>
    <row r="34" spans="2:9" ht="25.5" x14ac:dyDescent="0.2">
      <c r="B34" s="50" t="s">
        <v>2547</v>
      </c>
      <c r="C34" s="28" t="s">
        <v>2546</v>
      </c>
      <c r="D34" s="22"/>
      <c r="E34" s="15"/>
      <c r="F34" s="26"/>
      <c r="G34" s="67"/>
      <c r="H34" s="25" t="str">
        <f t="shared" si="1"/>
        <v/>
      </c>
      <c r="I34" s="60"/>
    </row>
    <row r="35" spans="2:9" x14ac:dyDescent="0.2">
      <c r="B35" s="61"/>
      <c r="C35" s="14"/>
      <c r="D35" s="15"/>
      <c r="E35" s="15"/>
      <c r="F35" s="26"/>
      <c r="G35" s="29"/>
      <c r="H35" s="25" t="str">
        <f t="shared" si="1"/>
        <v/>
      </c>
      <c r="I35" s="18"/>
    </row>
    <row r="36" spans="2:9" x14ac:dyDescent="0.2">
      <c r="B36" s="50" t="s">
        <v>2545</v>
      </c>
      <c r="C36" s="14" t="s">
        <v>2544</v>
      </c>
      <c r="D36" s="22" t="s">
        <v>6</v>
      </c>
      <c r="E36" s="15"/>
      <c r="F36" s="26"/>
      <c r="G36" s="62"/>
      <c r="H36" s="25">
        <f t="shared" si="1"/>
        <v>0</v>
      </c>
      <c r="I36" s="18"/>
    </row>
    <row r="37" spans="2:9" x14ac:dyDescent="0.2">
      <c r="B37" s="61"/>
      <c r="C37" s="14"/>
      <c r="D37" s="15"/>
      <c r="E37" s="15"/>
      <c r="F37" s="15"/>
      <c r="G37" s="16"/>
      <c r="H37" s="25" t="str">
        <f t="shared" si="1"/>
        <v/>
      </c>
      <c r="I37" s="18"/>
    </row>
    <row r="38" spans="2:9" ht="25.5" x14ac:dyDescent="0.2">
      <c r="B38" s="50" t="s">
        <v>2543</v>
      </c>
      <c r="C38" s="14" t="s">
        <v>2542</v>
      </c>
      <c r="D38" s="22" t="s">
        <v>6</v>
      </c>
      <c r="E38" s="15"/>
      <c r="F38" s="15"/>
      <c r="G38" s="67"/>
      <c r="H38" s="25">
        <f t="shared" si="1"/>
        <v>0</v>
      </c>
      <c r="I38" s="18"/>
    </row>
    <row r="39" spans="2:9" x14ac:dyDescent="0.2">
      <c r="B39" s="61"/>
      <c r="C39" s="14"/>
      <c r="D39" s="15"/>
      <c r="E39" s="15"/>
      <c r="F39" s="15"/>
      <c r="G39" s="67"/>
      <c r="H39" s="25" t="str">
        <f t="shared" si="1"/>
        <v/>
      </c>
      <c r="I39" s="18"/>
    </row>
    <row r="40" spans="2:9" x14ac:dyDescent="0.2">
      <c r="B40" s="50" t="s">
        <v>2541</v>
      </c>
      <c r="C40" s="28" t="s">
        <v>2540</v>
      </c>
      <c r="D40" s="22" t="s">
        <v>6</v>
      </c>
      <c r="E40" s="15"/>
      <c r="F40" s="15"/>
      <c r="G40" s="67"/>
      <c r="H40" s="25">
        <f t="shared" si="1"/>
        <v>0</v>
      </c>
      <c r="I40" s="18"/>
    </row>
    <row r="41" spans="2:9" x14ac:dyDescent="0.2">
      <c r="B41" s="61"/>
      <c r="C41" s="14"/>
      <c r="D41" s="15"/>
      <c r="E41" s="15"/>
      <c r="F41" s="15"/>
      <c r="G41" s="67"/>
      <c r="H41" s="25" t="str">
        <f t="shared" si="1"/>
        <v/>
      </c>
      <c r="I41" s="18"/>
    </row>
    <row r="42" spans="2:9" x14ac:dyDescent="0.2">
      <c r="B42" s="50" t="s">
        <v>2539</v>
      </c>
      <c r="C42" s="14" t="s">
        <v>2285</v>
      </c>
      <c r="D42" s="22"/>
      <c r="E42" s="15"/>
      <c r="F42" s="15"/>
      <c r="G42" s="68"/>
      <c r="H42" s="25" t="str">
        <f t="shared" si="1"/>
        <v/>
      </c>
      <c r="I42" s="18"/>
    </row>
    <row r="43" spans="2:9" x14ac:dyDescent="0.2">
      <c r="B43" s="61"/>
      <c r="C43" s="14"/>
      <c r="D43" s="15"/>
      <c r="E43" s="15"/>
      <c r="F43" s="15"/>
      <c r="G43" s="67"/>
      <c r="H43" s="25" t="str">
        <f t="shared" si="1"/>
        <v/>
      </c>
      <c r="I43" s="18"/>
    </row>
    <row r="44" spans="2:9" x14ac:dyDescent="0.2">
      <c r="B44" s="50" t="s">
        <v>53</v>
      </c>
      <c r="C44" s="14" t="s">
        <v>2284</v>
      </c>
      <c r="D44" s="22" t="s">
        <v>6</v>
      </c>
      <c r="E44" s="64"/>
      <c r="F44" s="64"/>
      <c r="G44" s="67"/>
      <c r="H44" s="25">
        <f t="shared" si="1"/>
        <v>0</v>
      </c>
      <c r="I44" s="66"/>
    </row>
    <row r="45" spans="2:9" x14ac:dyDescent="0.2">
      <c r="B45" s="61"/>
      <c r="C45" s="14"/>
      <c r="D45" s="15"/>
      <c r="E45" s="15"/>
      <c r="F45" s="15"/>
      <c r="G45" s="67"/>
      <c r="H45" s="25" t="str">
        <f t="shared" si="1"/>
        <v/>
      </c>
      <c r="I45" s="18"/>
    </row>
    <row r="46" spans="2:9" x14ac:dyDescent="0.2">
      <c r="B46" s="50" t="s">
        <v>55</v>
      </c>
      <c r="C46" s="28" t="s">
        <v>2284</v>
      </c>
      <c r="D46" s="22" t="s">
        <v>38</v>
      </c>
      <c r="E46" s="64"/>
      <c r="F46" s="64"/>
      <c r="G46" s="67"/>
      <c r="H46" s="25">
        <f t="shared" ref="H46:H74" si="2">IF(D46="","",F46*G46)</f>
        <v>0</v>
      </c>
      <c r="I46" s="18"/>
    </row>
    <row r="47" spans="2:9" x14ac:dyDescent="0.2">
      <c r="B47" s="50"/>
      <c r="C47" s="105"/>
      <c r="D47" s="22"/>
      <c r="E47" s="64"/>
      <c r="F47" s="64"/>
      <c r="G47" s="67"/>
      <c r="H47" s="25" t="str">
        <f t="shared" si="2"/>
        <v/>
      </c>
      <c r="I47" s="18"/>
    </row>
    <row r="48" spans="2:9" x14ac:dyDescent="0.2">
      <c r="B48" s="50"/>
      <c r="C48" s="105"/>
      <c r="D48" s="22"/>
      <c r="E48" s="64"/>
      <c r="F48" s="64"/>
      <c r="G48" s="67"/>
      <c r="H48" s="25" t="str">
        <f t="shared" si="2"/>
        <v/>
      </c>
      <c r="I48" s="18"/>
    </row>
    <row r="49" spans="2:9" x14ac:dyDescent="0.2">
      <c r="B49" s="50"/>
      <c r="C49" s="105"/>
      <c r="D49" s="22"/>
      <c r="E49" s="64"/>
      <c r="F49" s="64"/>
      <c r="G49" s="67"/>
      <c r="H49" s="25" t="str">
        <f t="shared" si="2"/>
        <v/>
      </c>
      <c r="I49" s="18"/>
    </row>
    <row r="50" spans="2:9" x14ac:dyDescent="0.2">
      <c r="B50" s="50"/>
      <c r="C50" s="105"/>
      <c r="D50" s="22"/>
      <c r="E50" s="64"/>
      <c r="F50" s="64"/>
      <c r="G50" s="67"/>
      <c r="H50" s="25" t="str">
        <f t="shared" si="2"/>
        <v/>
      </c>
      <c r="I50" s="18"/>
    </row>
    <row r="51" spans="2:9" x14ac:dyDescent="0.2">
      <c r="B51" s="50"/>
      <c r="C51" s="105"/>
      <c r="D51" s="22"/>
      <c r="E51" s="64"/>
      <c r="F51" s="64"/>
      <c r="G51" s="67"/>
      <c r="H51" s="25" t="str">
        <f t="shared" si="2"/>
        <v/>
      </c>
      <c r="I51" s="18"/>
    </row>
    <row r="52" spans="2:9" x14ac:dyDescent="0.2">
      <c r="B52" s="50"/>
      <c r="C52" s="105"/>
      <c r="D52" s="22"/>
      <c r="E52" s="64"/>
      <c r="F52" s="64"/>
      <c r="G52" s="67"/>
      <c r="H52" s="25" t="str">
        <f t="shared" si="2"/>
        <v/>
      </c>
      <c r="I52" s="18"/>
    </row>
    <row r="53" spans="2:9" x14ac:dyDescent="0.2">
      <c r="B53" s="50"/>
      <c r="C53" s="105"/>
      <c r="D53" s="22"/>
      <c r="E53" s="64"/>
      <c r="F53" s="64"/>
      <c r="G53" s="67"/>
      <c r="H53" s="25" t="str">
        <f t="shared" si="2"/>
        <v/>
      </c>
      <c r="I53" s="18"/>
    </row>
    <row r="54" spans="2:9" x14ac:dyDescent="0.2">
      <c r="B54" s="50"/>
      <c r="C54" s="105"/>
      <c r="D54" s="22"/>
      <c r="E54" s="64"/>
      <c r="F54" s="64"/>
      <c r="G54" s="67"/>
      <c r="H54" s="25" t="str">
        <f t="shared" si="2"/>
        <v/>
      </c>
      <c r="I54" s="18"/>
    </row>
    <row r="55" spans="2:9" x14ac:dyDescent="0.2">
      <c r="B55" s="50"/>
      <c r="C55" s="105"/>
      <c r="D55" s="22"/>
      <c r="E55" s="64"/>
      <c r="F55" s="64"/>
      <c r="G55" s="67"/>
      <c r="H55" s="25" t="str">
        <f t="shared" si="2"/>
        <v/>
      </c>
      <c r="I55" s="18"/>
    </row>
    <row r="56" spans="2:9" x14ac:dyDescent="0.2">
      <c r="B56" s="50"/>
      <c r="C56" s="105"/>
      <c r="D56" s="22"/>
      <c r="E56" s="64"/>
      <c r="F56" s="64"/>
      <c r="G56" s="67"/>
      <c r="H56" s="25" t="str">
        <f t="shared" si="2"/>
        <v/>
      </c>
      <c r="I56" s="18"/>
    </row>
    <row r="57" spans="2:9" x14ac:dyDescent="0.2">
      <c r="B57" s="50"/>
      <c r="C57" s="105"/>
      <c r="D57" s="22"/>
      <c r="E57" s="64"/>
      <c r="F57" s="64"/>
      <c r="G57" s="67"/>
      <c r="H57" s="25" t="str">
        <f t="shared" si="2"/>
        <v/>
      </c>
      <c r="I57" s="18"/>
    </row>
    <row r="58" spans="2:9" x14ac:dyDescent="0.2">
      <c r="B58" s="50"/>
      <c r="C58" s="105"/>
      <c r="D58" s="22"/>
      <c r="E58" s="64"/>
      <c r="F58" s="64"/>
      <c r="G58" s="67"/>
      <c r="H58" s="25" t="str">
        <f t="shared" si="2"/>
        <v/>
      </c>
      <c r="I58" s="18"/>
    </row>
    <row r="59" spans="2:9" x14ac:dyDescent="0.2">
      <c r="B59" s="50"/>
      <c r="C59" s="105"/>
      <c r="D59" s="22"/>
      <c r="E59" s="64"/>
      <c r="F59" s="64"/>
      <c r="G59" s="67"/>
      <c r="H59" s="25" t="str">
        <f t="shared" si="2"/>
        <v/>
      </c>
      <c r="I59" s="18"/>
    </row>
    <row r="60" spans="2:9" x14ac:dyDescent="0.2">
      <c r="B60" s="50"/>
      <c r="C60" s="105"/>
      <c r="D60" s="22"/>
      <c r="E60" s="64"/>
      <c r="F60" s="64"/>
      <c r="G60" s="67"/>
      <c r="H60" s="25" t="str">
        <f t="shared" si="2"/>
        <v/>
      </c>
      <c r="I60" s="18"/>
    </row>
    <row r="61" spans="2:9" x14ac:dyDescent="0.2">
      <c r="B61" s="50"/>
      <c r="C61" s="105"/>
      <c r="D61" s="22"/>
      <c r="E61" s="64"/>
      <c r="F61" s="64"/>
      <c r="G61" s="67"/>
      <c r="H61" s="25" t="str">
        <f t="shared" si="2"/>
        <v/>
      </c>
      <c r="I61" s="18"/>
    </row>
    <row r="62" spans="2:9" x14ac:dyDescent="0.2">
      <c r="B62" s="50"/>
      <c r="C62" s="105"/>
      <c r="D62" s="22"/>
      <c r="E62" s="64"/>
      <c r="F62" s="64"/>
      <c r="G62" s="67"/>
      <c r="H62" s="25" t="str">
        <f t="shared" si="2"/>
        <v/>
      </c>
      <c r="I62" s="18"/>
    </row>
    <row r="63" spans="2:9" x14ac:dyDescent="0.2">
      <c r="B63" s="50"/>
      <c r="C63" s="105"/>
      <c r="D63" s="22"/>
      <c r="E63" s="64"/>
      <c r="F63" s="64"/>
      <c r="G63" s="67"/>
      <c r="H63" s="25" t="str">
        <f t="shared" si="2"/>
        <v/>
      </c>
      <c r="I63" s="18"/>
    </row>
    <row r="64" spans="2:9" x14ac:dyDescent="0.2">
      <c r="B64" s="50"/>
      <c r="C64" s="105"/>
      <c r="D64" s="22"/>
      <c r="E64" s="64"/>
      <c r="F64" s="64"/>
      <c r="G64" s="67"/>
      <c r="H64" s="25" t="str">
        <f t="shared" si="2"/>
        <v/>
      </c>
      <c r="I64" s="18"/>
    </row>
    <row r="65" spans="2:9" x14ac:dyDescent="0.2">
      <c r="B65" s="50"/>
      <c r="C65" s="105"/>
      <c r="D65" s="22"/>
      <c r="E65" s="64"/>
      <c r="F65" s="64"/>
      <c r="G65" s="67"/>
      <c r="H65" s="25" t="str">
        <f t="shared" si="2"/>
        <v/>
      </c>
      <c r="I65" s="18"/>
    </row>
    <row r="66" spans="2:9" x14ac:dyDescent="0.2">
      <c r="B66" s="50"/>
      <c r="C66" s="105"/>
      <c r="D66" s="22"/>
      <c r="E66" s="64"/>
      <c r="F66" s="64"/>
      <c r="G66" s="67"/>
      <c r="H66" s="25" t="str">
        <f t="shared" si="2"/>
        <v/>
      </c>
      <c r="I66" s="18"/>
    </row>
    <row r="67" spans="2:9" x14ac:dyDescent="0.2">
      <c r="B67" s="50"/>
      <c r="C67" s="105"/>
      <c r="D67" s="22"/>
      <c r="E67" s="64"/>
      <c r="F67" s="64"/>
      <c r="G67" s="67"/>
      <c r="H67" s="25" t="str">
        <f t="shared" si="2"/>
        <v/>
      </c>
      <c r="I67" s="18"/>
    </row>
    <row r="68" spans="2:9" x14ac:dyDescent="0.2">
      <c r="B68" s="50"/>
      <c r="C68" s="105"/>
      <c r="D68" s="22"/>
      <c r="E68" s="64"/>
      <c r="F68" s="64"/>
      <c r="G68" s="67"/>
      <c r="H68" s="25" t="str">
        <f t="shared" si="2"/>
        <v/>
      </c>
      <c r="I68" s="18"/>
    </row>
    <row r="69" spans="2:9" x14ac:dyDescent="0.2">
      <c r="B69" s="50"/>
      <c r="C69" s="105"/>
      <c r="D69" s="22"/>
      <c r="E69" s="64"/>
      <c r="F69" s="64"/>
      <c r="G69" s="67"/>
      <c r="H69" s="25" t="str">
        <f t="shared" si="2"/>
        <v/>
      </c>
      <c r="I69" s="18"/>
    </row>
    <row r="70" spans="2:9" x14ac:dyDescent="0.2">
      <c r="B70" s="50"/>
      <c r="C70" s="105"/>
      <c r="D70" s="22"/>
      <c r="E70" s="64"/>
      <c r="F70" s="64"/>
      <c r="G70" s="67"/>
      <c r="H70" s="25" t="str">
        <f t="shared" si="2"/>
        <v/>
      </c>
      <c r="I70" s="18"/>
    </row>
    <row r="71" spans="2:9" x14ac:dyDescent="0.2">
      <c r="B71" s="50"/>
      <c r="C71" s="105"/>
      <c r="D71" s="22"/>
      <c r="E71" s="64"/>
      <c r="F71" s="64"/>
      <c r="G71" s="67"/>
      <c r="H71" s="25" t="str">
        <f t="shared" si="2"/>
        <v/>
      </c>
      <c r="I71" s="18"/>
    </row>
    <row r="72" spans="2:9" x14ac:dyDescent="0.2">
      <c r="B72" s="50"/>
      <c r="C72" s="105"/>
      <c r="D72" s="22"/>
      <c r="E72" s="64"/>
      <c r="F72" s="64"/>
      <c r="G72" s="67"/>
      <c r="H72" s="25" t="str">
        <f t="shared" si="2"/>
        <v/>
      </c>
      <c r="I72" s="18"/>
    </row>
    <row r="73" spans="2:9" x14ac:dyDescent="0.2">
      <c r="B73" s="50"/>
      <c r="C73" s="105"/>
      <c r="D73" s="22"/>
      <c r="E73" s="64"/>
      <c r="F73" s="64"/>
      <c r="G73" s="67"/>
      <c r="H73" s="25" t="str">
        <f t="shared" si="2"/>
        <v/>
      </c>
      <c r="I73" s="18"/>
    </row>
    <row r="74" spans="2:9" x14ac:dyDescent="0.2">
      <c r="B74" s="50"/>
      <c r="C74" s="105"/>
      <c r="D74" s="22"/>
      <c r="E74" s="64"/>
      <c r="F74" s="64"/>
      <c r="G74" s="67"/>
      <c r="H74" s="25" t="str">
        <f t="shared" si="2"/>
        <v/>
      </c>
      <c r="I74" s="18"/>
    </row>
    <row r="75" spans="2:9" s="30" customFormat="1" ht="24.95" customHeight="1" x14ac:dyDescent="0.2">
      <c r="B75" s="84" t="str">
        <f>$B$10</f>
        <v>C2.4</v>
      </c>
      <c r="C75" s="31" t="s">
        <v>2708</v>
      </c>
      <c r="D75" s="32"/>
      <c r="E75" s="32"/>
      <c r="F75" s="33"/>
      <c r="G75" s="32"/>
      <c r="H75" s="34">
        <f>SUM(H9:H74)</f>
        <v>0</v>
      </c>
      <c r="I75" s="35"/>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D892-DDC2-4131-B915-F4D1DA869712}">
  <sheetPr codeName="Sheet8">
    <tabColor rgb="FF92D050"/>
    <pageSetUpPr fitToPage="1"/>
  </sheetPr>
  <dimension ref="B1:I31"/>
  <sheetViews>
    <sheetView view="pageBreakPreview" zoomScale="80" zoomScaleNormal="85" zoomScaleSheetLayoutView="80" workbookViewId="0">
      <selection activeCell="Q47" sqref="Q47"/>
    </sheetView>
  </sheetViews>
  <sheetFormatPr defaultColWidth="6.85546875" defaultRowHeight="12.75" x14ac:dyDescent="0.2"/>
  <cols>
    <col min="1" max="1" width="0.85546875" style="198" customWidth="1"/>
    <col min="2" max="2" width="11.7109375" style="245" customWidth="1"/>
    <col min="3" max="3" width="45.7109375" style="198" customWidth="1"/>
    <col min="4" max="4" width="13.7109375" style="230" customWidth="1"/>
    <col min="5" max="5" width="5.7109375" style="230" customWidth="1"/>
    <col min="6" max="6" width="15.7109375" style="198" customWidth="1"/>
    <col min="7" max="7" width="12.85546875" style="239" customWidth="1"/>
    <col min="8" max="8" width="15.7109375" style="198" customWidth="1"/>
    <col min="9" max="9" width="0.85546875" style="198" customWidth="1"/>
    <col min="10" max="16384" width="6.85546875" style="198"/>
  </cols>
  <sheetData>
    <row r="1" spans="2:9" x14ac:dyDescent="0.2">
      <c r="B1" s="304" t="str">
        <f>Client1</f>
        <v>Province of KwaZulu-Natal</v>
      </c>
      <c r="F1" s="457" t="str">
        <f>"Contract No. "&amp;ContractNo</f>
        <v>Contract No. ZNB01127/00000/00/HOD/INF/21/T</v>
      </c>
      <c r="G1" s="457"/>
      <c r="H1" s="457"/>
    </row>
    <row r="2" spans="2:9" x14ac:dyDescent="0.2">
      <c r="B2" s="304" t="str">
        <f>Client2</f>
        <v>Department of Transport</v>
      </c>
    </row>
    <row r="3" spans="2:9" x14ac:dyDescent="0.2">
      <c r="B3" s="305"/>
      <c r="C3" s="306"/>
      <c r="D3" s="305"/>
      <c r="E3" s="305"/>
      <c r="F3" s="306"/>
      <c r="G3" s="277"/>
      <c r="H3" s="306"/>
    </row>
    <row r="4" spans="2:9" x14ac:dyDescent="0.2">
      <c r="B4" s="464" t="s">
        <v>8</v>
      </c>
      <c r="C4" s="462"/>
      <c r="D4" s="462"/>
      <c r="E4" s="462"/>
      <c r="F4" s="462"/>
      <c r="G4" s="462"/>
      <c r="H4" s="462" t="str">
        <f>"CHAPTER "&amp;B10</f>
        <v>CHAPTER C3.1</v>
      </c>
      <c r="I4" s="224"/>
    </row>
    <row r="5" spans="2:9" ht="7.5" customHeight="1" x14ac:dyDescent="0.2">
      <c r="B5" s="458" t="str">
        <f>ContractDescription</f>
        <v>REHABILITATION OF PROVINCIAL ROAD P47-3 (KM 38.00 TO KM 48.00) IN THE EMPANGENI REGION</v>
      </c>
      <c r="C5" s="459"/>
      <c r="D5" s="459"/>
      <c r="E5" s="459"/>
      <c r="F5" s="459"/>
      <c r="G5" s="459"/>
      <c r="H5" s="457"/>
      <c r="I5" s="259"/>
    </row>
    <row r="6" spans="2:9" ht="12.75" customHeight="1" x14ac:dyDescent="0.2">
      <c r="B6" s="458"/>
      <c r="C6" s="459"/>
      <c r="D6" s="459"/>
      <c r="E6" s="459"/>
      <c r="F6" s="459"/>
      <c r="G6" s="459"/>
      <c r="H6" s="457"/>
      <c r="I6" s="259"/>
    </row>
    <row r="7" spans="2:9" ht="7.5" customHeight="1" x14ac:dyDescent="0.2">
      <c r="B7" s="460"/>
      <c r="C7" s="461"/>
      <c r="D7" s="461"/>
      <c r="E7" s="461"/>
      <c r="F7" s="461"/>
      <c r="G7" s="461"/>
      <c r="H7" s="463"/>
      <c r="I7" s="259"/>
    </row>
    <row r="8" spans="2:9" s="224" customFormat="1" ht="24.95" customHeight="1" x14ac:dyDescent="0.2">
      <c r="B8" s="236" t="s">
        <v>0</v>
      </c>
      <c r="C8" s="260" t="s">
        <v>1</v>
      </c>
      <c r="D8" s="200" t="s">
        <v>2</v>
      </c>
      <c r="E8" s="200" t="s">
        <v>10</v>
      </c>
      <c r="F8" s="260" t="s">
        <v>3</v>
      </c>
      <c r="G8" s="240" t="s">
        <v>4</v>
      </c>
      <c r="H8" s="260" t="s">
        <v>5</v>
      </c>
      <c r="I8" s="261"/>
    </row>
    <row r="9" spans="2:9" x14ac:dyDescent="0.2">
      <c r="B9" s="243"/>
      <c r="C9" s="196"/>
      <c r="D9" s="205"/>
      <c r="E9" s="205"/>
      <c r="F9" s="196"/>
      <c r="G9" s="269"/>
      <c r="H9" s="262" t="str">
        <f t="shared" ref="H9:H30" si="0">IF(D9="","",F9*G9)</f>
        <v/>
      </c>
      <c r="I9" s="214"/>
    </row>
    <row r="10" spans="2:9" x14ac:dyDescent="0.2">
      <c r="B10" s="389" t="s">
        <v>1344</v>
      </c>
      <c r="C10" s="263" t="s">
        <v>1343</v>
      </c>
      <c r="D10" s="205"/>
      <c r="E10" s="205"/>
      <c r="F10" s="196"/>
      <c r="G10" s="269"/>
      <c r="H10" s="262" t="str">
        <f t="shared" si="0"/>
        <v/>
      </c>
      <c r="I10" s="214"/>
    </row>
    <row r="11" spans="2:9" x14ac:dyDescent="0.2">
      <c r="B11" s="390"/>
      <c r="C11" s="196"/>
      <c r="D11" s="205"/>
      <c r="E11" s="205"/>
      <c r="F11" s="196"/>
      <c r="G11" s="269"/>
      <c r="H11" s="262" t="str">
        <f t="shared" si="0"/>
        <v/>
      </c>
      <c r="I11" s="214"/>
    </row>
    <row r="12" spans="2:9" x14ac:dyDescent="0.2">
      <c r="B12" s="391"/>
      <c r="C12" s="14"/>
      <c r="D12" s="15"/>
      <c r="E12" s="205"/>
      <c r="F12" s="196"/>
      <c r="G12" s="269"/>
      <c r="H12" s="262"/>
      <c r="I12" s="214"/>
    </row>
    <row r="13" spans="2:9" x14ac:dyDescent="0.2">
      <c r="B13" s="391"/>
      <c r="C13" s="14"/>
      <c r="D13" s="15"/>
      <c r="E13" s="205"/>
      <c r="F13" s="196"/>
      <c r="G13" s="269"/>
      <c r="H13" s="262"/>
      <c r="I13" s="214"/>
    </row>
    <row r="14" spans="2:9" x14ac:dyDescent="0.2">
      <c r="B14" s="391"/>
      <c r="C14" s="14"/>
      <c r="D14" s="22"/>
      <c r="E14" s="205"/>
      <c r="F14" s="264"/>
      <c r="G14" s="241"/>
      <c r="H14" s="262"/>
      <c r="I14" s="346"/>
    </row>
    <row r="15" spans="2:9" x14ac:dyDescent="0.2">
      <c r="B15" s="391"/>
      <c r="C15" s="14"/>
      <c r="D15" s="15"/>
      <c r="E15" s="205"/>
      <c r="F15" s="264"/>
      <c r="G15" s="241"/>
      <c r="H15" s="262"/>
      <c r="I15" s="346"/>
    </row>
    <row r="16" spans="2:9" x14ac:dyDescent="0.2">
      <c r="B16" s="391"/>
      <c r="C16" s="14"/>
      <c r="D16" s="15"/>
      <c r="E16" s="205"/>
      <c r="F16" s="264"/>
      <c r="G16" s="241"/>
      <c r="H16" s="262"/>
      <c r="I16" s="346"/>
    </row>
    <row r="17" spans="2:9" x14ac:dyDescent="0.2">
      <c r="B17" s="391"/>
      <c r="C17" s="14"/>
      <c r="D17" s="15"/>
      <c r="E17" s="205"/>
      <c r="F17" s="264"/>
      <c r="G17" s="241"/>
      <c r="H17" s="262"/>
      <c r="I17" s="346"/>
    </row>
    <row r="18" spans="2:9" x14ac:dyDescent="0.2">
      <c r="B18" s="391"/>
      <c r="C18" s="388"/>
      <c r="D18" s="22"/>
      <c r="E18" s="205"/>
      <c r="F18" s="264"/>
      <c r="G18" s="241"/>
      <c r="H18" s="262"/>
      <c r="I18" s="346"/>
    </row>
    <row r="19" spans="2:9" x14ac:dyDescent="0.2">
      <c r="B19" s="391"/>
      <c r="C19" s="14"/>
      <c r="D19" s="15"/>
      <c r="E19" s="205"/>
      <c r="F19" s="264"/>
      <c r="G19" s="241"/>
      <c r="H19" s="262"/>
      <c r="I19" s="346"/>
    </row>
    <row r="20" spans="2:9" x14ac:dyDescent="0.2">
      <c r="B20" s="391"/>
      <c r="C20" s="14"/>
      <c r="D20" s="15"/>
      <c r="E20" s="205"/>
      <c r="F20" s="264"/>
      <c r="G20" s="241"/>
      <c r="H20" s="262"/>
      <c r="I20" s="346"/>
    </row>
    <row r="21" spans="2:9" x14ac:dyDescent="0.2">
      <c r="B21" s="391"/>
      <c r="C21" s="14"/>
      <c r="D21" s="15"/>
      <c r="E21" s="205"/>
      <c r="F21" s="264"/>
      <c r="G21" s="241"/>
      <c r="H21" s="262"/>
      <c r="I21" s="346"/>
    </row>
    <row r="22" spans="2:9" x14ac:dyDescent="0.2">
      <c r="B22" s="391"/>
      <c r="C22" s="14"/>
      <c r="D22" s="15"/>
      <c r="E22" s="205"/>
      <c r="F22" s="264"/>
      <c r="G22" s="241"/>
      <c r="H22" s="262"/>
      <c r="I22" s="346"/>
    </row>
    <row r="23" spans="2:9" x14ac:dyDescent="0.2">
      <c r="B23" s="391"/>
      <c r="C23" s="14"/>
      <c r="D23" s="15"/>
      <c r="E23" s="205"/>
      <c r="F23" s="264"/>
      <c r="G23" s="241"/>
      <c r="H23" s="262"/>
      <c r="I23" s="346"/>
    </row>
    <row r="24" spans="2:9" x14ac:dyDescent="0.2">
      <c r="B24" s="391"/>
      <c r="C24" s="14"/>
      <c r="D24" s="22"/>
      <c r="E24" s="205"/>
      <c r="F24" s="264"/>
      <c r="G24" s="241"/>
      <c r="H24" s="262"/>
      <c r="I24" s="346"/>
    </row>
    <row r="25" spans="2:9" x14ac:dyDescent="0.2">
      <c r="B25" s="391"/>
      <c r="C25" s="14"/>
      <c r="D25" s="15"/>
      <c r="E25" s="205"/>
      <c r="F25" s="264"/>
      <c r="G25" s="241"/>
      <c r="H25" s="262"/>
      <c r="I25" s="346"/>
    </row>
    <row r="26" spans="2:9" x14ac:dyDescent="0.2">
      <c r="B26" s="391"/>
      <c r="C26" s="14"/>
      <c r="D26" s="22"/>
      <c r="E26" s="205"/>
      <c r="F26" s="264"/>
      <c r="G26" s="241"/>
      <c r="H26" s="262"/>
      <c r="I26" s="346"/>
    </row>
    <row r="27" spans="2:9" x14ac:dyDescent="0.2">
      <c r="B27" s="390"/>
      <c r="C27" s="196"/>
      <c r="D27" s="205"/>
      <c r="E27" s="205"/>
      <c r="F27" s="264"/>
      <c r="G27" s="241"/>
      <c r="H27" s="262"/>
      <c r="I27" s="214"/>
    </row>
    <row r="28" spans="2:9" x14ac:dyDescent="0.2">
      <c r="B28" s="243"/>
      <c r="C28" s="196"/>
      <c r="D28" s="205"/>
      <c r="E28" s="205"/>
      <c r="F28" s="264"/>
      <c r="G28" s="241"/>
      <c r="H28" s="262"/>
      <c r="I28" s="214"/>
    </row>
    <row r="29" spans="2:9" x14ac:dyDescent="0.2">
      <c r="B29" s="243"/>
      <c r="C29" s="196"/>
      <c r="D29" s="205"/>
      <c r="E29" s="205"/>
      <c r="F29" s="264"/>
      <c r="G29" s="269"/>
      <c r="H29" s="262" t="str">
        <f t="shared" si="0"/>
        <v/>
      </c>
      <c r="I29" s="214"/>
    </row>
    <row r="30" spans="2:9" x14ac:dyDescent="0.2">
      <c r="B30" s="243"/>
      <c r="C30" s="196"/>
      <c r="D30" s="205"/>
      <c r="E30" s="205"/>
      <c r="F30" s="264"/>
      <c r="G30" s="270"/>
      <c r="H30" s="262" t="str">
        <f t="shared" si="0"/>
        <v/>
      </c>
    </row>
    <row r="31" spans="2:9" s="224" customFormat="1" ht="19.5" customHeight="1" x14ac:dyDescent="0.2">
      <c r="B31" s="284" t="str">
        <f>$B$10</f>
        <v>C3.1</v>
      </c>
      <c r="C31" s="219" t="s">
        <v>2708</v>
      </c>
      <c r="D31" s="221"/>
      <c r="E31" s="221"/>
      <c r="F31" s="220"/>
      <c r="G31" s="244"/>
      <c r="H31" s="265">
        <f>SUM(H9:H30)</f>
        <v>0</v>
      </c>
      <c r="I31" s="266"/>
    </row>
  </sheetData>
  <mergeCells count="4">
    <mergeCell ref="F1:H1"/>
    <mergeCell ref="B5:G7"/>
    <mergeCell ref="H4:H7"/>
    <mergeCell ref="B4:G4"/>
  </mergeCells>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D991-9ED8-45D1-9594-871F223ECF3D}">
  <sheetPr codeName="Sheet9">
    <tabColor rgb="FF92D050"/>
  </sheetPr>
  <dimension ref="A1:J127"/>
  <sheetViews>
    <sheetView view="pageBreakPreview" topLeftCell="A77" zoomScale="70" zoomScaleNormal="85" zoomScaleSheetLayoutView="70" workbookViewId="0">
      <selection activeCell="F77" sqref="F77:G90"/>
    </sheetView>
  </sheetViews>
  <sheetFormatPr defaultColWidth="6.85546875" defaultRowHeight="12.75" x14ac:dyDescent="0.2"/>
  <cols>
    <col min="1" max="1" width="0.85546875" style="198" customWidth="1"/>
    <col min="2" max="2" width="11.7109375" style="230" customWidth="1"/>
    <col min="3" max="3" width="45.7109375" style="198" customWidth="1"/>
    <col min="4" max="4" width="13.7109375" style="230" customWidth="1"/>
    <col min="5" max="5" width="5.7109375" style="230" customWidth="1"/>
    <col min="6" max="6" width="15.7109375" style="198" customWidth="1"/>
    <col min="7" max="7" width="15.7109375" style="230" customWidth="1"/>
    <col min="8" max="8" width="17.28515625" style="198" bestFit="1" customWidth="1"/>
    <col min="9" max="9" width="0.85546875" style="198" customWidth="1"/>
    <col min="10" max="16384" width="6.85546875" style="198"/>
  </cols>
  <sheetData>
    <row r="1" spans="1:10" x14ac:dyDescent="0.2">
      <c r="B1" s="304" t="str">
        <f>Client1</f>
        <v>Province of KwaZulu-Natal</v>
      </c>
      <c r="C1" s="194"/>
      <c r="F1" s="414" t="str">
        <f>"Contract No. "&amp;ContractNo</f>
        <v>Contract No. ZNB01127/00000/00/HOD/INF/21/T</v>
      </c>
      <c r="G1" s="414"/>
      <c r="H1" s="414"/>
      <c r="I1" s="197"/>
    </row>
    <row r="2" spans="1:10" x14ac:dyDescent="0.2">
      <c r="B2" s="304" t="str">
        <f>Client2</f>
        <v>Department of Transport</v>
      </c>
      <c r="C2" s="194"/>
      <c r="F2" s="230"/>
      <c r="H2" s="197"/>
      <c r="I2" s="197"/>
    </row>
    <row r="3" spans="1:10" x14ac:dyDescent="0.2">
      <c r="B3" s="305"/>
      <c r="C3" s="234"/>
      <c r="D3" s="305"/>
      <c r="E3" s="305"/>
      <c r="F3" s="305"/>
      <c r="G3" s="305"/>
      <c r="H3" s="235"/>
      <c r="I3" s="197"/>
    </row>
    <row r="4" spans="1:10" x14ac:dyDescent="0.2">
      <c r="B4" s="417" t="s">
        <v>8</v>
      </c>
      <c r="C4" s="418"/>
      <c r="D4" s="418"/>
      <c r="E4" s="418"/>
      <c r="F4" s="418"/>
      <c r="G4" s="418"/>
      <c r="H4" s="424" t="str">
        <f>"CHAPTER "&amp;B10</f>
        <v>CHAPTER C3.2</v>
      </c>
      <c r="I4" s="307"/>
    </row>
    <row r="5" spans="1:10" ht="7.5" customHeight="1" x14ac:dyDescent="0.2">
      <c r="B5" s="420" t="str">
        <f>ContractDescription</f>
        <v>REHABILITATION OF PROVINCIAL ROAD P47-3 (KM 38.00 TO KM 48.00) IN THE EMPANGENI REGION</v>
      </c>
      <c r="C5" s="421"/>
      <c r="D5" s="421"/>
      <c r="E5" s="421"/>
      <c r="F5" s="421"/>
      <c r="G5" s="421"/>
      <c r="H5" s="425"/>
      <c r="I5" s="199"/>
    </row>
    <row r="6" spans="1:10" ht="12.75" customHeight="1" x14ac:dyDescent="0.2">
      <c r="B6" s="420"/>
      <c r="C6" s="421"/>
      <c r="D6" s="421"/>
      <c r="E6" s="421"/>
      <c r="F6" s="421"/>
      <c r="G6" s="421"/>
      <c r="H6" s="425"/>
      <c r="I6" s="199"/>
    </row>
    <row r="7" spans="1:10" ht="7.5" customHeight="1" x14ac:dyDescent="0.2">
      <c r="B7" s="422"/>
      <c r="C7" s="423"/>
      <c r="D7" s="423"/>
      <c r="E7" s="423"/>
      <c r="F7" s="423"/>
      <c r="G7" s="423"/>
      <c r="H7" s="426"/>
      <c r="I7" s="199"/>
    </row>
    <row r="8" spans="1:10" ht="24.95" customHeight="1" x14ac:dyDescent="0.2">
      <c r="A8" s="202"/>
      <c r="B8" s="236" t="s">
        <v>0</v>
      </c>
      <c r="C8" s="200" t="s">
        <v>1</v>
      </c>
      <c r="D8" s="200" t="s">
        <v>2</v>
      </c>
      <c r="E8" s="200" t="s">
        <v>10</v>
      </c>
      <c r="F8" s="200" t="s">
        <v>3</v>
      </c>
      <c r="G8" s="200" t="s">
        <v>4</v>
      </c>
      <c r="H8" s="200" t="s">
        <v>5</v>
      </c>
      <c r="I8" s="201"/>
      <c r="J8" s="202"/>
    </row>
    <row r="9" spans="1:10" x14ac:dyDescent="0.2">
      <c r="A9" s="202"/>
      <c r="B9" s="257"/>
      <c r="C9" s="258"/>
      <c r="D9" s="258"/>
      <c r="E9" s="258"/>
      <c r="F9" s="258"/>
      <c r="G9" s="258"/>
      <c r="H9" s="203" t="str">
        <f t="shared" ref="H9:H44" si="0">IF(D9="","",F9*G9)</f>
        <v/>
      </c>
      <c r="I9" s="201"/>
      <c r="J9" s="202"/>
    </row>
    <row r="10" spans="1:10" x14ac:dyDescent="0.2">
      <c r="B10" s="257" t="s">
        <v>1371</v>
      </c>
      <c r="C10" s="204" t="s">
        <v>1370</v>
      </c>
      <c r="D10" s="205"/>
      <c r="E10" s="205"/>
      <c r="F10" s="205"/>
      <c r="G10" s="205"/>
      <c r="H10" s="203" t="str">
        <f t="shared" si="0"/>
        <v/>
      </c>
      <c r="I10" s="206"/>
    </row>
    <row r="11" spans="1:10" x14ac:dyDescent="0.2">
      <c r="B11" s="243"/>
      <c r="C11" s="193"/>
      <c r="D11" s="205"/>
      <c r="E11" s="205"/>
      <c r="F11" s="205"/>
      <c r="G11" s="205"/>
      <c r="H11" s="203" t="str">
        <f t="shared" si="0"/>
        <v/>
      </c>
      <c r="I11" s="206"/>
    </row>
    <row r="12" spans="1:10" x14ac:dyDescent="0.2">
      <c r="B12" s="243" t="s">
        <v>1369</v>
      </c>
      <c r="C12" s="193" t="s">
        <v>1368</v>
      </c>
      <c r="D12" s="205"/>
      <c r="E12" s="205"/>
      <c r="F12" s="205"/>
      <c r="G12" s="205"/>
      <c r="H12" s="203" t="str">
        <f t="shared" si="0"/>
        <v/>
      </c>
      <c r="I12" s="206"/>
    </row>
    <row r="13" spans="1:10" x14ac:dyDescent="0.2">
      <c r="B13" s="243"/>
      <c r="C13" s="193"/>
      <c r="D13" s="205"/>
      <c r="E13" s="205"/>
      <c r="F13" s="205"/>
      <c r="G13" s="205"/>
      <c r="H13" s="203" t="str">
        <f t="shared" si="0"/>
        <v/>
      </c>
      <c r="I13" s="206"/>
    </row>
    <row r="14" spans="1:10" ht="25.5" x14ac:dyDescent="0.2">
      <c r="B14" s="243" t="s">
        <v>1367</v>
      </c>
      <c r="C14" s="193" t="s">
        <v>1366</v>
      </c>
      <c r="D14" s="205"/>
      <c r="E14" s="205"/>
      <c r="F14" s="207"/>
      <c r="G14" s="208"/>
      <c r="H14" s="203" t="str">
        <f t="shared" si="0"/>
        <v/>
      </c>
      <c r="I14" s="209"/>
    </row>
    <row r="15" spans="1:10" x14ac:dyDescent="0.2">
      <c r="B15" s="243"/>
      <c r="C15" s="193"/>
      <c r="D15" s="205"/>
      <c r="E15" s="205"/>
      <c r="F15" s="207"/>
      <c r="G15" s="205"/>
      <c r="H15" s="203" t="str">
        <f t="shared" si="0"/>
        <v/>
      </c>
      <c r="I15" s="206"/>
    </row>
    <row r="16" spans="1:10" ht="15" x14ac:dyDescent="0.2">
      <c r="B16" s="243" t="s">
        <v>55</v>
      </c>
      <c r="C16" s="217" t="s">
        <v>1342</v>
      </c>
      <c r="D16" s="205" t="s">
        <v>2923</v>
      </c>
      <c r="E16" s="213"/>
      <c r="F16" s="207"/>
      <c r="G16" s="213"/>
      <c r="H16" s="203">
        <f t="shared" si="0"/>
        <v>0</v>
      </c>
      <c r="I16" s="197"/>
    </row>
    <row r="17" spans="2:9" x14ac:dyDescent="0.2">
      <c r="B17" s="243"/>
      <c r="C17" s="216"/>
      <c r="D17" s="213"/>
      <c r="E17" s="213"/>
      <c r="F17" s="207"/>
      <c r="G17" s="213"/>
      <c r="H17" s="203" t="str">
        <f t="shared" si="0"/>
        <v/>
      </c>
      <c r="I17" s="197"/>
    </row>
    <row r="18" spans="2:9" ht="38.25" x14ac:dyDescent="0.2">
      <c r="B18" s="243" t="s">
        <v>1365</v>
      </c>
      <c r="C18" s="217" t="s">
        <v>1364</v>
      </c>
      <c r="D18" s="205" t="s">
        <v>2923</v>
      </c>
      <c r="E18" s="213" t="s">
        <v>10</v>
      </c>
      <c r="F18" s="207"/>
      <c r="G18" s="213"/>
      <c r="H18" s="203">
        <f t="shared" si="0"/>
        <v>0</v>
      </c>
      <c r="I18" s="197"/>
    </row>
    <row r="19" spans="2:9" x14ac:dyDescent="0.2">
      <c r="B19" s="243"/>
      <c r="C19" s="216"/>
      <c r="D19" s="213"/>
      <c r="E19" s="213"/>
      <c r="F19" s="207"/>
      <c r="G19" s="213"/>
      <c r="H19" s="203" t="str">
        <f t="shared" si="0"/>
        <v/>
      </c>
      <c r="I19" s="197"/>
    </row>
    <row r="20" spans="2:9" ht="38.25" x14ac:dyDescent="0.2">
      <c r="B20" s="243" t="s">
        <v>1363</v>
      </c>
      <c r="C20" s="193" t="s">
        <v>1362</v>
      </c>
      <c r="D20" s="205" t="s">
        <v>2923</v>
      </c>
      <c r="E20" s="205" t="s">
        <v>10</v>
      </c>
      <c r="F20" s="207"/>
      <c r="G20" s="213"/>
      <c r="H20" s="203">
        <f t="shared" si="0"/>
        <v>0</v>
      </c>
      <c r="I20" s="206"/>
    </row>
    <row r="21" spans="2:9" x14ac:dyDescent="0.2">
      <c r="B21" s="243"/>
      <c r="C21" s="193"/>
      <c r="D21" s="205"/>
      <c r="E21" s="205"/>
      <c r="F21" s="207"/>
      <c r="G21" s="213"/>
      <c r="H21" s="203" t="str">
        <f t="shared" si="0"/>
        <v/>
      </c>
      <c r="I21" s="206"/>
    </row>
    <row r="22" spans="2:9" ht="38.25" x14ac:dyDescent="0.2">
      <c r="B22" s="243" t="s">
        <v>1361</v>
      </c>
      <c r="C22" s="193" t="s">
        <v>1360</v>
      </c>
      <c r="D22" s="205" t="s">
        <v>2923</v>
      </c>
      <c r="E22" s="205"/>
      <c r="F22" s="207"/>
      <c r="G22" s="213"/>
      <c r="H22" s="203">
        <f t="shared" si="0"/>
        <v>0</v>
      </c>
      <c r="I22" s="209"/>
    </row>
    <row r="23" spans="2:9" x14ac:dyDescent="0.2">
      <c r="B23" s="243"/>
      <c r="C23" s="193"/>
      <c r="D23" s="205"/>
      <c r="E23" s="205"/>
      <c r="F23" s="207"/>
      <c r="G23" s="213"/>
      <c r="H23" s="203" t="str">
        <f t="shared" si="0"/>
        <v/>
      </c>
      <c r="I23" s="206"/>
    </row>
    <row r="24" spans="2:9" ht="25.5" x14ac:dyDescent="0.2">
      <c r="B24" s="243" t="s">
        <v>1359</v>
      </c>
      <c r="C24" s="193" t="s">
        <v>1358</v>
      </c>
      <c r="D24" s="205" t="s">
        <v>2923</v>
      </c>
      <c r="E24" s="205"/>
      <c r="F24" s="207"/>
      <c r="G24" s="213"/>
      <c r="H24" s="203">
        <f t="shared" si="0"/>
        <v>0</v>
      </c>
      <c r="I24" s="206"/>
    </row>
    <row r="25" spans="2:9" x14ac:dyDescent="0.2">
      <c r="B25" s="243"/>
      <c r="C25" s="193"/>
      <c r="D25" s="205"/>
      <c r="E25" s="205"/>
      <c r="F25" s="207"/>
      <c r="G25" s="213"/>
      <c r="H25" s="203" t="str">
        <f t="shared" si="0"/>
        <v/>
      </c>
      <c r="I25" s="206"/>
    </row>
    <row r="26" spans="2:9" x14ac:dyDescent="0.2">
      <c r="B26" s="243" t="s">
        <v>1357</v>
      </c>
      <c r="C26" s="193" t="s">
        <v>1356</v>
      </c>
      <c r="D26" s="205"/>
      <c r="E26" s="205"/>
      <c r="F26" s="207"/>
      <c r="G26" s="213"/>
      <c r="H26" s="203" t="str">
        <f t="shared" si="0"/>
        <v/>
      </c>
      <c r="I26" s="206"/>
    </row>
    <row r="27" spans="2:9" x14ac:dyDescent="0.2">
      <c r="B27" s="243"/>
      <c r="C27" s="193"/>
      <c r="D27" s="205"/>
      <c r="E27" s="205"/>
      <c r="F27" s="207"/>
      <c r="G27" s="213"/>
      <c r="H27" s="203" t="str">
        <f t="shared" si="0"/>
        <v/>
      </c>
      <c r="I27" s="206"/>
    </row>
    <row r="28" spans="2:9" ht="15" x14ac:dyDescent="0.2">
      <c r="B28" s="243" t="s">
        <v>1355</v>
      </c>
      <c r="C28" s="193" t="s">
        <v>1354</v>
      </c>
      <c r="D28" s="205" t="s">
        <v>2923</v>
      </c>
      <c r="E28" s="205" t="s">
        <v>10</v>
      </c>
      <c r="F28" s="207"/>
      <c r="G28" s="213"/>
      <c r="H28" s="203">
        <f t="shared" si="0"/>
        <v>0</v>
      </c>
      <c r="I28" s="209"/>
    </row>
    <row r="29" spans="2:9" x14ac:dyDescent="0.2">
      <c r="B29" s="243"/>
      <c r="C29" s="193"/>
      <c r="D29" s="205"/>
      <c r="E29" s="205"/>
      <c r="F29" s="207"/>
      <c r="G29" s="213"/>
      <c r="H29" s="203" t="str">
        <f t="shared" si="0"/>
        <v/>
      </c>
      <c r="I29" s="206"/>
    </row>
    <row r="30" spans="2:9" x14ac:dyDescent="0.2">
      <c r="B30" s="243" t="s">
        <v>1353</v>
      </c>
      <c r="C30" s="193" t="s">
        <v>1352</v>
      </c>
      <c r="D30" s="205"/>
      <c r="E30" s="205"/>
      <c r="F30" s="207"/>
      <c r="G30" s="213"/>
      <c r="H30" s="203" t="str">
        <f t="shared" si="0"/>
        <v/>
      </c>
      <c r="I30" s="206"/>
    </row>
    <row r="31" spans="2:9" ht="15" x14ac:dyDescent="0.2">
      <c r="B31" s="243" t="s">
        <v>53</v>
      </c>
      <c r="C31" s="193" t="s">
        <v>2916</v>
      </c>
      <c r="D31" s="205" t="s">
        <v>2923</v>
      </c>
      <c r="E31" s="205" t="s">
        <v>10</v>
      </c>
      <c r="F31" s="205"/>
      <c r="G31" s="213"/>
      <c r="H31" s="203">
        <f t="shared" si="0"/>
        <v>0</v>
      </c>
      <c r="I31" s="206"/>
    </row>
    <row r="32" spans="2:9" x14ac:dyDescent="0.2">
      <c r="B32" s="243"/>
      <c r="C32" s="193"/>
      <c r="D32" s="205"/>
      <c r="E32" s="205"/>
      <c r="F32" s="205"/>
      <c r="G32" s="213"/>
      <c r="H32" s="203" t="str">
        <f t="shared" si="0"/>
        <v/>
      </c>
      <c r="I32" s="206"/>
    </row>
    <row r="33" spans="2:9" x14ac:dyDescent="0.2">
      <c r="B33" s="243" t="s">
        <v>1351</v>
      </c>
      <c r="C33" s="193" t="s">
        <v>1350</v>
      </c>
      <c r="D33" s="205"/>
      <c r="E33" s="205"/>
      <c r="F33" s="205"/>
      <c r="G33" s="213"/>
      <c r="H33" s="203" t="str">
        <f t="shared" si="0"/>
        <v/>
      </c>
      <c r="I33" s="206"/>
    </row>
    <row r="34" spans="2:9" x14ac:dyDescent="0.2">
      <c r="B34" s="243"/>
      <c r="C34" s="193"/>
      <c r="D34" s="205"/>
      <c r="E34" s="205"/>
      <c r="F34" s="205"/>
      <c r="G34" s="213"/>
      <c r="H34" s="203" t="str">
        <f t="shared" si="0"/>
        <v/>
      </c>
      <c r="I34" s="206"/>
    </row>
    <row r="35" spans="2:9" x14ac:dyDescent="0.2">
      <c r="B35" s="243" t="s">
        <v>1349</v>
      </c>
      <c r="C35" s="193" t="s">
        <v>2820</v>
      </c>
      <c r="D35" s="205" t="s">
        <v>6</v>
      </c>
      <c r="E35" s="205"/>
      <c r="F35" s="207"/>
      <c r="G35" s="213"/>
      <c r="H35" s="203">
        <f t="shared" ref="H35" si="1">IF(D35="","",F35*G35)</f>
        <v>0</v>
      </c>
      <c r="I35" s="206"/>
    </row>
    <row r="36" spans="2:9" x14ac:dyDescent="0.2">
      <c r="B36" s="243"/>
      <c r="C36" s="193"/>
      <c r="E36" s="205"/>
      <c r="F36" s="205"/>
      <c r="G36" s="213"/>
      <c r="H36" s="203" t="str">
        <f t="shared" si="0"/>
        <v/>
      </c>
      <c r="I36" s="206"/>
    </row>
    <row r="37" spans="2:9" x14ac:dyDescent="0.2">
      <c r="B37" s="243" t="s">
        <v>1349</v>
      </c>
      <c r="C37" s="193" t="s">
        <v>2821</v>
      </c>
      <c r="D37" s="205" t="s">
        <v>6</v>
      </c>
      <c r="E37" s="205"/>
      <c r="F37" s="207"/>
      <c r="G37" s="213"/>
      <c r="H37" s="203">
        <f t="shared" ref="H37" si="2">IF(D37="","",F37*G37)</f>
        <v>0</v>
      </c>
    </row>
    <row r="38" spans="2:9" x14ac:dyDescent="0.2">
      <c r="B38" s="243"/>
      <c r="C38" s="193"/>
      <c r="D38" s="205"/>
      <c r="E38" s="205"/>
      <c r="F38" s="205"/>
      <c r="G38" s="213"/>
      <c r="H38" s="203" t="str">
        <f t="shared" si="0"/>
        <v/>
      </c>
    </row>
    <row r="39" spans="2:9" x14ac:dyDescent="0.2">
      <c r="B39" s="243" t="s">
        <v>1349</v>
      </c>
      <c r="C39" s="193" t="s">
        <v>2822</v>
      </c>
      <c r="D39" s="205" t="s">
        <v>6</v>
      </c>
      <c r="E39" s="205"/>
      <c r="F39" s="207"/>
      <c r="G39" s="213"/>
      <c r="H39" s="203">
        <f t="shared" si="0"/>
        <v>0</v>
      </c>
    </row>
    <row r="40" spans="2:9" x14ac:dyDescent="0.2">
      <c r="B40" s="243"/>
      <c r="C40" s="193"/>
      <c r="D40" s="205"/>
      <c r="E40" s="205"/>
      <c r="F40" s="207"/>
      <c r="G40" s="213"/>
      <c r="H40" s="203" t="str">
        <f t="shared" si="0"/>
        <v/>
      </c>
    </row>
    <row r="41" spans="2:9" x14ac:dyDescent="0.2">
      <c r="B41" s="243" t="s">
        <v>1348</v>
      </c>
      <c r="C41" s="193" t="s">
        <v>2823</v>
      </c>
      <c r="D41" s="205" t="s">
        <v>6</v>
      </c>
      <c r="E41" s="205"/>
      <c r="F41" s="207"/>
      <c r="G41" s="213"/>
      <c r="H41" s="203">
        <f t="shared" si="0"/>
        <v>0</v>
      </c>
    </row>
    <row r="42" spans="2:9" x14ac:dyDescent="0.2">
      <c r="B42" s="243"/>
      <c r="C42" s="193"/>
      <c r="D42" s="205"/>
      <c r="E42" s="205"/>
      <c r="F42" s="207"/>
      <c r="G42" s="213"/>
      <c r="H42" s="203" t="str">
        <f t="shared" si="0"/>
        <v/>
      </c>
    </row>
    <row r="43" spans="2:9" x14ac:dyDescent="0.2">
      <c r="B43" s="243" t="s">
        <v>1347</v>
      </c>
      <c r="C43" s="217" t="s">
        <v>2885</v>
      </c>
      <c r="D43" s="213" t="s">
        <v>38</v>
      </c>
      <c r="E43" s="213"/>
      <c r="F43" s="207"/>
      <c r="G43" s="213"/>
      <c r="H43" s="203">
        <f>IF(D43="","",F43*G43)</f>
        <v>0</v>
      </c>
    </row>
    <row r="44" spans="2:9" x14ac:dyDescent="0.2">
      <c r="B44" s="243"/>
      <c r="C44" s="212"/>
      <c r="D44" s="213"/>
      <c r="E44" s="213"/>
      <c r="F44" s="207"/>
      <c r="G44" s="213"/>
      <c r="H44" s="203" t="str">
        <f t="shared" si="0"/>
        <v/>
      </c>
    </row>
    <row r="45" spans="2:9" s="224" customFormat="1" ht="19.5" hidden="1" customHeight="1" x14ac:dyDescent="0.2">
      <c r="B45" s="284" t="str">
        <f>$B$10</f>
        <v>C3.2</v>
      </c>
      <c r="C45" s="219" t="s">
        <v>14</v>
      </c>
      <c r="D45" s="221"/>
      <c r="E45" s="221"/>
      <c r="F45" s="221"/>
      <c r="G45" s="244"/>
      <c r="H45" s="222">
        <f>SUM(H9:H44)</f>
        <v>0</v>
      </c>
      <c r="I45" s="223"/>
    </row>
    <row r="46" spans="2:9" hidden="1" x14ac:dyDescent="0.2">
      <c r="B46" s="413" t="str">
        <f>Client1</f>
        <v>Province of KwaZulu-Natal</v>
      </c>
      <c r="C46" s="413"/>
      <c r="D46" s="413"/>
      <c r="E46" s="413"/>
      <c r="F46" s="414" t="str">
        <f>"Contract No. "&amp;ContractNo</f>
        <v>Contract No. ZNB01127/00000/00/HOD/INF/21/T</v>
      </c>
      <c r="G46" s="427"/>
      <c r="H46" s="414"/>
      <c r="I46" s="197"/>
    </row>
    <row r="47" spans="2:9" hidden="1" x14ac:dyDescent="0.2">
      <c r="B47" s="413" t="str">
        <f>Client2</f>
        <v>Department of Transport</v>
      </c>
      <c r="C47" s="413"/>
      <c r="D47" s="413"/>
      <c r="E47" s="413"/>
      <c r="F47" s="414"/>
      <c r="G47" s="427"/>
      <c r="H47" s="414"/>
      <c r="I47" s="197"/>
    </row>
    <row r="48" spans="2:9" hidden="1" x14ac:dyDescent="0.2">
      <c r="B48" s="416"/>
      <c r="C48" s="416"/>
      <c r="D48" s="416"/>
      <c r="E48" s="416"/>
      <c r="F48" s="415"/>
      <c r="G48" s="428"/>
      <c r="H48" s="415"/>
      <c r="I48" s="197"/>
    </row>
    <row r="49" spans="2:9" hidden="1" x14ac:dyDescent="0.2">
      <c r="B49" s="417" t="s">
        <v>8</v>
      </c>
      <c r="C49" s="418"/>
      <c r="D49" s="418"/>
      <c r="E49" s="418"/>
      <c r="F49" s="418"/>
      <c r="G49" s="429"/>
      <c r="H49" s="419" t="str">
        <f>$H$4</f>
        <v>CHAPTER C3.2</v>
      </c>
      <c r="I49" s="307"/>
    </row>
    <row r="50" spans="2:9" hidden="1" x14ac:dyDescent="0.2">
      <c r="B50" s="420" t="str">
        <f>ContractDescription</f>
        <v>REHABILITATION OF PROVINCIAL ROAD P47-3 (KM 38.00 TO KM 48.00) IN THE EMPANGENI REGION</v>
      </c>
      <c r="C50" s="421"/>
      <c r="D50" s="421"/>
      <c r="E50" s="421"/>
      <c r="F50" s="421"/>
      <c r="G50" s="430"/>
      <c r="H50" s="414"/>
      <c r="I50" s="199"/>
    </row>
    <row r="51" spans="2:9" hidden="1" x14ac:dyDescent="0.2">
      <c r="B51" s="420"/>
      <c r="C51" s="421"/>
      <c r="D51" s="421"/>
      <c r="E51" s="421"/>
      <c r="F51" s="421"/>
      <c r="G51" s="430"/>
      <c r="H51" s="414"/>
      <c r="I51" s="199"/>
    </row>
    <row r="52" spans="2:9" hidden="1" x14ac:dyDescent="0.2">
      <c r="B52" s="422"/>
      <c r="C52" s="423"/>
      <c r="D52" s="423"/>
      <c r="E52" s="423"/>
      <c r="F52" s="423"/>
      <c r="G52" s="431"/>
      <c r="H52" s="415"/>
      <c r="I52" s="199"/>
    </row>
    <row r="53" spans="2:9" s="202" customFormat="1" ht="24.95" hidden="1" customHeight="1" x14ac:dyDescent="0.2">
      <c r="B53" s="236" t="s">
        <v>0</v>
      </c>
      <c r="C53" s="200" t="s">
        <v>1</v>
      </c>
      <c r="D53" s="200" t="s">
        <v>2</v>
      </c>
      <c r="E53" s="200" t="s">
        <v>10</v>
      </c>
      <c r="F53" s="200" t="s">
        <v>3</v>
      </c>
      <c r="G53" s="240" t="s">
        <v>4</v>
      </c>
      <c r="H53" s="200" t="s">
        <v>5</v>
      </c>
      <c r="I53" s="201"/>
    </row>
    <row r="54" spans="2:9" s="224" customFormat="1" ht="20.100000000000001" hidden="1" customHeight="1" x14ac:dyDescent="0.2">
      <c r="B54" s="284"/>
      <c r="C54" s="219" t="s">
        <v>29</v>
      </c>
      <c r="D54" s="221"/>
      <c r="E54" s="221"/>
      <c r="F54" s="221"/>
      <c r="G54" s="244"/>
      <c r="H54" s="222">
        <f>H45</f>
        <v>0</v>
      </c>
      <c r="I54" s="223"/>
    </row>
    <row r="55" spans="2:9" hidden="1" x14ac:dyDescent="0.2">
      <c r="B55" s="243"/>
      <c r="C55" s="210"/>
      <c r="D55" s="205"/>
      <c r="E55" s="205"/>
      <c r="F55" s="207"/>
      <c r="G55" s="269"/>
      <c r="H55" s="203"/>
    </row>
    <row r="56" spans="2:9" ht="25.5" x14ac:dyDescent="0.2">
      <c r="B56" s="243" t="s">
        <v>1346</v>
      </c>
      <c r="C56" s="193" t="s">
        <v>2893</v>
      </c>
      <c r="D56" s="205" t="s">
        <v>6</v>
      </c>
      <c r="E56" s="205"/>
      <c r="F56" s="205"/>
      <c r="G56" s="241"/>
      <c r="H56" s="203">
        <f t="shared" ref="H56:H58" si="3">IF(D56="","",F56*G56)</f>
        <v>0</v>
      </c>
    </row>
    <row r="57" spans="2:9" x14ac:dyDescent="0.2">
      <c r="B57" s="243"/>
      <c r="C57" s="193"/>
      <c r="D57" s="205"/>
      <c r="E57" s="205"/>
      <c r="F57" s="205"/>
      <c r="G57" s="241"/>
      <c r="H57" s="203" t="str">
        <f t="shared" si="3"/>
        <v/>
      </c>
    </row>
    <row r="58" spans="2:9" ht="25.5" x14ac:dyDescent="0.2">
      <c r="B58" s="243" t="s">
        <v>1346</v>
      </c>
      <c r="C58" s="193" t="s">
        <v>2894</v>
      </c>
      <c r="D58" s="205" t="s">
        <v>6</v>
      </c>
      <c r="E58" s="205"/>
      <c r="F58" s="205"/>
      <c r="G58" s="241"/>
      <c r="H58" s="203">
        <f t="shared" si="3"/>
        <v>0</v>
      </c>
    </row>
    <row r="59" spans="2:9" x14ac:dyDescent="0.2">
      <c r="B59" s="243"/>
      <c r="C59" s="193"/>
      <c r="D59" s="205"/>
      <c r="E59" s="205"/>
      <c r="F59" s="205"/>
      <c r="G59" s="241"/>
      <c r="H59" s="203" t="str">
        <f t="shared" ref="H59:H61" si="4">IF(D59="","",F59*G59)</f>
        <v/>
      </c>
    </row>
    <row r="60" spans="2:9" ht="25.5" x14ac:dyDescent="0.2">
      <c r="B60" s="243" t="s">
        <v>1346</v>
      </c>
      <c r="C60" s="193" t="s">
        <v>2895</v>
      </c>
      <c r="D60" s="205" t="s">
        <v>6</v>
      </c>
      <c r="E60" s="205"/>
      <c r="F60" s="205"/>
      <c r="G60" s="241"/>
      <c r="H60" s="203">
        <f t="shared" si="4"/>
        <v>0</v>
      </c>
    </row>
    <row r="61" spans="2:9" x14ac:dyDescent="0.2">
      <c r="B61" s="243"/>
      <c r="C61" s="193"/>
      <c r="D61" s="213"/>
      <c r="E61" s="205"/>
      <c r="F61" s="205"/>
      <c r="G61" s="241"/>
      <c r="H61" s="203" t="str">
        <f t="shared" si="4"/>
        <v/>
      </c>
    </row>
    <row r="62" spans="2:9" x14ac:dyDescent="0.2">
      <c r="B62" s="243"/>
      <c r="C62" s="193"/>
      <c r="D62" s="205"/>
      <c r="E62" s="205"/>
      <c r="F62" s="207"/>
      <c r="G62" s="269"/>
      <c r="H62" s="203"/>
    </row>
    <row r="63" spans="2:9" s="224" customFormat="1" ht="19.5" customHeight="1" x14ac:dyDescent="0.2">
      <c r="B63" s="284" t="str">
        <f>$B$10</f>
        <v>C3.2</v>
      </c>
      <c r="C63" s="219" t="s">
        <v>14</v>
      </c>
      <c r="D63" s="221"/>
      <c r="E63" s="221"/>
      <c r="F63" s="221"/>
      <c r="G63" s="244"/>
      <c r="H63" s="222">
        <f>SUM(H54:H62)</f>
        <v>0</v>
      </c>
      <c r="I63" s="223"/>
    </row>
    <row r="64" spans="2:9" x14ac:dyDescent="0.2">
      <c r="B64" s="413" t="str">
        <f>Client1</f>
        <v>Province of KwaZulu-Natal</v>
      </c>
      <c r="C64" s="413"/>
      <c r="D64" s="413"/>
      <c r="E64" s="413"/>
      <c r="F64" s="414" t="str">
        <f>"Contract No. "&amp;ContractNo</f>
        <v>Contract No. ZNB01127/00000/00/HOD/INF/21/T</v>
      </c>
      <c r="G64" s="427"/>
      <c r="H64" s="414"/>
      <c r="I64" s="197"/>
    </row>
    <row r="65" spans="2:9" x14ac:dyDescent="0.2">
      <c r="B65" s="413" t="str">
        <f>Client2</f>
        <v>Department of Transport</v>
      </c>
      <c r="C65" s="413"/>
      <c r="D65" s="413"/>
      <c r="E65" s="413"/>
      <c r="F65" s="414"/>
      <c r="G65" s="427"/>
      <c r="H65" s="414"/>
      <c r="I65" s="197"/>
    </row>
    <row r="66" spans="2:9" x14ac:dyDescent="0.2">
      <c r="B66" s="416"/>
      <c r="C66" s="416"/>
      <c r="D66" s="416"/>
      <c r="E66" s="416"/>
      <c r="F66" s="415"/>
      <c r="G66" s="428"/>
      <c r="H66" s="415"/>
      <c r="I66" s="197"/>
    </row>
    <row r="67" spans="2:9" x14ac:dyDescent="0.2">
      <c r="B67" s="417" t="s">
        <v>8</v>
      </c>
      <c r="C67" s="418"/>
      <c r="D67" s="418"/>
      <c r="E67" s="418"/>
      <c r="F67" s="418"/>
      <c r="G67" s="429"/>
      <c r="H67" s="419" t="str">
        <f>$H$4</f>
        <v>CHAPTER C3.2</v>
      </c>
      <c r="I67" s="307"/>
    </row>
    <row r="68" spans="2:9" x14ac:dyDescent="0.2">
      <c r="B68" s="420" t="str">
        <f>ContractDescription</f>
        <v>REHABILITATION OF PROVINCIAL ROAD P47-3 (KM 38.00 TO KM 48.00) IN THE EMPANGENI REGION</v>
      </c>
      <c r="C68" s="421"/>
      <c r="D68" s="421"/>
      <c r="E68" s="421"/>
      <c r="F68" s="421"/>
      <c r="G68" s="430"/>
      <c r="H68" s="414"/>
      <c r="I68" s="199"/>
    </row>
    <row r="69" spans="2:9" x14ac:dyDescent="0.2">
      <c r="B69" s="420"/>
      <c r="C69" s="421"/>
      <c r="D69" s="421"/>
      <c r="E69" s="421"/>
      <c r="F69" s="421"/>
      <c r="G69" s="430"/>
      <c r="H69" s="414"/>
      <c r="I69" s="199"/>
    </row>
    <row r="70" spans="2:9" x14ac:dyDescent="0.2">
      <c r="B70" s="422"/>
      <c r="C70" s="423"/>
      <c r="D70" s="423"/>
      <c r="E70" s="423"/>
      <c r="F70" s="423"/>
      <c r="G70" s="431"/>
      <c r="H70" s="415"/>
      <c r="I70" s="199"/>
    </row>
    <row r="71" spans="2:9" s="202" customFormat="1" ht="24.95" customHeight="1" x14ac:dyDescent="0.2">
      <c r="B71" s="236" t="s">
        <v>0</v>
      </c>
      <c r="C71" s="200" t="s">
        <v>1</v>
      </c>
      <c r="D71" s="200" t="s">
        <v>2</v>
      </c>
      <c r="E71" s="200" t="s">
        <v>10</v>
      </c>
      <c r="F71" s="200" t="s">
        <v>3</v>
      </c>
      <c r="G71" s="240" t="s">
        <v>4</v>
      </c>
      <c r="H71" s="200" t="s">
        <v>5</v>
      </c>
      <c r="I71" s="201"/>
    </row>
    <row r="72" spans="2:9" s="224" customFormat="1" ht="20.100000000000001" customHeight="1" x14ac:dyDescent="0.2">
      <c r="B72" s="284"/>
      <c r="C72" s="219" t="s">
        <v>29</v>
      </c>
      <c r="D72" s="221"/>
      <c r="E72" s="221"/>
      <c r="F72" s="221"/>
      <c r="G72" s="244"/>
      <c r="H72" s="222">
        <f>H63</f>
        <v>0</v>
      </c>
      <c r="I72" s="223"/>
    </row>
    <row r="73" spans="2:9" ht="8.25" customHeight="1" x14ac:dyDescent="0.2">
      <c r="B73" s="243"/>
      <c r="C73" s="193"/>
      <c r="D73" s="205"/>
      <c r="E73" s="205"/>
      <c r="F73" s="207"/>
      <c r="G73" s="205"/>
      <c r="H73" s="203"/>
    </row>
    <row r="74" spans="2:9" x14ac:dyDescent="0.2">
      <c r="B74" s="243"/>
      <c r="C74" s="193"/>
      <c r="D74" s="205"/>
      <c r="E74" s="205"/>
      <c r="F74" s="205"/>
      <c r="G74" s="205"/>
      <c r="H74" s="203" t="str">
        <f t="shared" ref="H74" si="5">IF(D74="","",F74*G74)</f>
        <v/>
      </c>
    </row>
    <row r="75" spans="2:9" x14ac:dyDescent="0.2">
      <c r="B75" s="243" t="s">
        <v>2864</v>
      </c>
      <c r="C75" s="227" t="s">
        <v>2862</v>
      </c>
      <c r="D75" s="205"/>
      <c r="E75" s="205"/>
      <c r="F75" s="205"/>
      <c r="G75" s="205"/>
      <c r="H75" s="203"/>
    </row>
    <row r="76" spans="2:9" x14ac:dyDescent="0.2">
      <c r="B76" s="243"/>
      <c r="C76" s="227"/>
      <c r="D76" s="205"/>
      <c r="E76" s="205"/>
      <c r="F76" s="205"/>
      <c r="G76" s="205"/>
      <c r="H76" s="203"/>
    </row>
    <row r="77" spans="2:9" x14ac:dyDescent="0.2">
      <c r="B77" s="243"/>
      <c r="C77" s="227" t="s">
        <v>2929</v>
      </c>
      <c r="D77" s="237" t="s">
        <v>38</v>
      </c>
      <c r="E77" s="343" t="s">
        <v>10</v>
      </c>
      <c r="F77" s="228"/>
      <c r="G77" s="344"/>
      <c r="H77" s="345">
        <f>G77*F77</f>
        <v>0</v>
      </c>
    </row>
    <row r="78" spans="2:9" x14ac:dyDescent="0.2">
      <c r="B78" s="243"/>
      <c r="C78" s="227"/>
      <c r="D78" s="237"/>
      <c r="E78" s="343"/>
      <c r="F78" s="228"/>
      <c r="G78" s="344"/>
      <c r="H78" s="345"/>
    </row>
    <row r="79" spans="2:9" x14ac:dyDescent="0.2">
      <c r="B79" s="243"/>
      <c r="C79" s="227" t="s">
        <v>2930</v>
      </c>
      <c r="D79" s="237" t="s">
        <v>38</v>
      </c>
      <c r="E79" s="343" t="s">
        <v>10</v>
      </c>
      <c r="F79" s="228"/>
      <c r="G79" s="344"/>
      <c r="H79" s="345">
        <f>G79*F79</f>
        <v>0</v>
      </c>
    </row>
    <row r="80" spans="2:9" x14ac:dyDescent="0.2">
      <c r="B80" s="243"/>
      <c r="C80" s="227"/>
      <c r="D80" s="237"/>
      <c r="E80" s="237"/>
      <c r="F80" s="228"/>
      <c r="G80" s="229"/>
      <c r="H80" s="345"/>
    </row>
    <row r="81" spans="2:8" x14ac:dyDescent="0.2">
      <c r="B81" s="243"/>
      <c r="C81" s="227" t="s">
        <v>2863</v>
      </c>
      <c r="D81" s="237" t="s">
        <v>38</v>
      </c>
      <c r="E81" s="237"/>
      <c r="F81" s="228"/>
      <c r="G81" s="229"/>
      <c r="H81" s="345"/>
    </row>
    <row r="82" spans="2:8" x14ac:dyDescent="0.2">
      <c r="B82" s="243"/>
      <c r="C82" s="227"/>
      <c r="D82" s="237"/>
      <c r="E82" s="237"/>
      <c r="F82" s="228"/>
      <c r="G82" s="229"/>
      <c r="H82" s="345"/>
    </row>
    <row r="83" spans="2:8" x14ac:dyDescent="0.2">
      <c r="B83" s="243"/>
      <c r="C83" s="227" t="s">
        <v>2931</v>
      </c>
      <c r="D83" s="237" t="s">
        <v>2865</v>
      </c>
      <c r="E83" s="237" t="s">
        <v>2866</v>
      </c>
      <c r="F83" s="228"/>
      <c r="G83" s="229"/>
      <c r="H83" s="345">
        <f>G83*F83</f>
        <v>0</v>
      </c>
    </row>
    <row r="84" spans="2:8" x14ac:dyDescent="0.2">
      <c r="B84" s="243"/>
      <c r="C84" s="227"/>
      <c r="D84" s="237"/>
      <c r="E84" s="237"/>
      <c r="F84" s="228"/>
      <c r="G84" s="229"/>
      <c r="H84" s="345"/>
    </row>
    <row r="85" spans="2:8" x14ac:dyDescent="0.2">
      <c r="B85" s="243"/>
      <c r="C85" s="227" t="s">
        <v>2932</v>
      </c>
      <c r="D85" s="237" t="s">
        <v>2865</v>
      </c>
      <c r="E85" s="237" t="s">
        <v>2866</v>
      </c>
      <c r="F85" s="228"/>
      <c r="G85" s="229"/>
      <c r="H85" s="345">
        <f>G85*F85</f>
        <v>0</v>
      </c>
    </row>
    <row r="86" spans="2:8" x14ac:dyDescent="0.2">
      <c r="B86" s="243"/>
      <c r="C86" s="227"/>
      <c r="D86" s="237"/>
      <c r="E86" s="237"/>
      <c r="F86" s="228"/>
      <c r="G86" s="229"/>
      <c r="H86" s="345"/>
    </row>
    <row r="87" spans="2:8" x14ac:dyDescent="0.2">
      <c r="B87" s="243"/>
      <c r="C87" s="227" t="s">
        <v>2933</v>
      </c>
      <c r="D87" s="237" t="s">
        <v>2865</v>
      </c>
      <c r="E87" s="237" t="s">
        <v>2866</v>
      </c>
      <c r="F87" s="228"/>
      <c r="G87" s="229"/>
      <c r="H87" s="345">
        <f>G87*F87</f>
        <v>0</v>
      </c>
    </row>
    <row r="88" spans="2:8" x14ac:dyDescent="0.2">
      <c r="B88" s="243"/>
      <c r="C88" s="227"/>
      <c r="D88" s="237"/>
      <c r="E88" s="237"/>
      <c r="F88" s="228"/>
      <c r="G88" s="229"/>
      <c r="H88" s="345"/>
    </row>
    <row r="89" spans="2:8" x14ac:dyDescent="0.2">
      <c r="B89" s="243"/>
      <c r="C89" s="227" t="s">
        <v>2934</v>
      </c>
      <c r="D89" s="237" t="s">
        <v>2865</v>
      </c>
      <c r="E89" s="237" t="s">
        <v>2866</v>
      </c>
      <c r="F89" s="228"/>
      <c r="G89" s="229"/>
      <c r="H89" s="345">
        <f>G89*F89</f>
        <v>0</v>
      </c>
    </row>
    <row r="90" spans="2:8" x14ac:dyDescent="0.2">
      <c r="B90" s="243"/>
      <c r="C90" s="210"/>
      <c r="D90" s="213"/>
      <c r="E90" s="213"/>
      <c r="F90" s="207"/>
      <c r="G90" s="213"/>
      <c r="H90" s="203"/>
    </row>
    <row r="91" spans="2:8" x14ac:dyDescent="0.2">
      <c r="B91" s="243"/>
      <c r="C91" s="193"/>
      <c r="D91" s="205"/>
      <c r="E91" s="205"/>
      <c r="F91" s="207"/>
      <c r="G91" s="205"/>
      <c r="H91" s="203"/>
    </row>
    <row r="92" spans="2:8" x14ac:dyDescent="0.2">
      <c r="B92" s="243"/>
      <c r="C92" s="193"/>
      <c r="D92" s="205"/>
      <c r="E92" s="205"/>
      <c r="F92" s="207"/>
      <c r="G92" s="205"/>
      <c r="H92" s="203"/>
    </row>
    <row r="93" spans="2:8" x14ac:dyDescent="0.2">
      <c r="B93" s="243"/>
      <c r="C93" s="193"/>
      <c r="D93" s="205"/>
      <c r="E93" s="205"/>
      <c r="F93" s="207"/>
      <c r="G93" s="208"/>
      <c r="H93" s="203"/>
    </row>
    <row r="94" spans="2:8" x14ac:dyDescent="0.2">
      <c r="B94" s="243"/>
      <c r="C94" s="193"/>
      <c r="D94" s="205"/>
      <c r="E94" s="205"/>
      <c r="F94" s="207"/>
      <c r="G94" s="208"/>
      <c r="H94" s="203"/>
    </row>
    <row r="95" spans="2:8" x14ac:dyDescent="0.2">
      <c r="B95" s="243"/>
      <c r="C95" s="193"/>
      <c r="D95" s="205"/>
      <c r="E95" s="205"/>
      <c r="F95" s="207"/>
      <c r="G95" s="276"/>
      <c r="H95" s="203"/>
    </row>
    <row r="96" spans="2:8" x14ac:dyDescent="0.2">
      <c r="B96" s="243"/>
      <c r="C96" s="193"/>
      <c r="D96" s="205"/>
      <c r="E96" s="205"/>
      <c r="F96" s="207"/>
      <c r="G96" s="274"/>
      <c r="H96" s="203"/>
    </row>
    <row r="97" spans="2:9" x14ac:dyDescent="0.2">
      <c r="B97" s="243"/>
      <c r="C97" s="193"/>
      <c r="D97" s="205"/>
      <c r="E97" s="205"/>
      <c r="F97" s="207"/>
      <c r="G97" s="274"/>
      <c r="H97" s="203"/>
    </row>
    <row r="98" spans="2:9" x14ac:dyDescent="0.2">
      <c r="B98" s="243"/>
      <c r="C98" s="193"/>
      <c r="D98" s="205"/>
      <c r="E98" s="205"/>
      <c r="F98" s="207"/>
      <c r="G98" s="274"/>
      <c r="H98" s="203"/>
    </row>
    <row r="99" spans="2:9" x14ac:dyDescent="0.2">
      <c r="B99" s="243"/>
      <c r="C99" s="193"/>
      <c r="D99" s="205"/>
      <c r="E99" s="205"/>
      <c r="F99" s="207"/>
      <c r="G99" s="208"/>
      <c r="H99" s="203"/>
    </row>
    <row r="100" spans="2:9" x14ac:dyDescent="0.2">
      <c r="B100" s="243"/>
      <c r="C100" s="193"/>
      <c r="D100" s="205"/>
      <c r="E100" s="205"/>
      <c r="F100" s="207"/>
      <c r="G100" s="274"/>
      <c r="H100" s="203"/>
    </row>
    <row r="101" spans="2:9" x14ac:dyDescent="0.2">
      <c r="B101" s="243"/>
      <c r="C101" s="193"/>
      <c r="D101" s="205"/>
      <c r="E101" s="205"/>
      <c r="F101" s="207"/>
      <c r="G101" s="276"/>
      <c r="H101" s="203"/>
    </row>
    <row r="102" spans="2:9" ht="8.25" customHeight="1" x14ac:dyDescent="0.2">
      <c r="B102" s="243"/>
      <c r="C102" s="193"/>
      <c r="D102" s="205"/>
      <c r="E102" s="205"/>
      <c r="F102" s="205"/>
      <c r="G102" s="205"/>
      <c r="H102" s="203"/>
    </row>
    <row r="103" spans="2:9" s="224" customFormat="1" ht="24.95" customHeight="1" x14ac:dyDescent="0.2">
      <c r="B103" s="285" t="str">
        <f>$B$10</f>
        <v>C3.2</v>
      </c>
      <c r="C103" s="219" t="s">
        <v>2708</v>
      </c>
      <c r="D103" s="221"/>
      <c r="E103" s="221"/>
      <c r="F103" s="221"/>
      <c r="G103" s="221"/>
      <c r="H103" s="222">
        <f>SUM(H72:H102)</f>
        <v>0</v>
      </c>
      <c r="I103" s="223"/>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row r="126" spans="6:6" x14ac:dyDescent="0.2">
      <c r="F126" s="289"/>
    </row>
    <row r="127" spans="6:6" x14ac:dyDescent="0.2">
      <c r="F127" s="289"/>
    </row>
  </sheetData>
  <mergeCells count="18">
    <mergeCell ref="F1:H1"/>
    <mergeCell ref="B5:G7"/>
    <mergeCell ref="H4:H7"/>
    <mergeCell ref="B4:G4"/>
    <mergeCell ref="B46:E46"/>
    <mergeCell ref="F46:H48"/>
    <mergeCell ref="B47:E47"/>
    <mergeCell ref="B48:E48"/>
    <mergeCell ref="B67:G67"/>
    <mergeCell ref="H67:H70"/>
    <mergeCell ref="B68:G70"/>
    <mergeCell ref="B49:G49"/>
    <mergeCell ref="H49:H52"/>
    <mergeCell ref="B50:G52"/>
    <mergeCell ref="B64:E64"/>
    <mergeCell ref="F64:H66"/>
    <mergeCell ref="B65:E65"/>
    <mergeCell ref="B66:E66"/>
  </mergeCells>
  <pageMargins left="0.43307086614173229" right="0.31496062992125984" top="0.43307086614173229" bottom="0.62992125984251968" header="0.35433070866141736" footer="0.31496062992125984"/>
  <pageSetup paperSize="9" scale="77" orientation="portrait"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63"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10DB-A040-440D-AD04-83082D7B8AE4}">
  <sheetPr codeName="Sheet10">
    <tabColor rgb="FF92D050"/>
  </sheetPr>
  <dimension ref="A1:J127"/>
  <sheetViews>
    <sheetView view="pageBreakPreview" topLeftCell="A76" zoomScale="70" zoomScaleNormal="85" zoomScaleSheetLayoutView="70" workbookViewId="0">
      <selection activeCell="F77" sqref="F77:G90"/>
    </sheetView>
  </sheetViews>
  <sheetFormatPr defaultColWidth="6.85546875" defaultRowHeight="12.75" x14ac:dyDescent="0.2"/>
  <cols>
    <col min="1" max="1" width="0.85546875" style="198" customWidth="1"/>
    <col min="2" max="2" width="11.7109375" style="230" customWidth="1"/>
    <col min="3" max="3" width="45.7109375" style="198" customWidth="1"/>
    <col min="4" max="4" width="13.7109375" style="198" customWidth="1"/>
    <col min="5" max="5" width="5.7109375" style="198" customWidth="1"/>
    <col min="6" max="6" width="15.7109375" style="198" customWidth="1"/>
    <col min="7" max="7" width="15.7109375" style="230" customWidth="1"/>
    <col min="8" max="8" width="15.7109375" style="198" customWidth="1"/>
    <col min="9" max="9" width="0.85546875" style="198" customWidth="1"/>
    <col min="10" max="10" width="4.28515625" style="198" customWidth="1"/>
    <col min="11" max="16384" width="6.85546875" style="198"/>
  </cols>
  <sheetData>
    <row r="1" spans="1:10" x14ac:dyDescent="0.2">
      <c r="B1" s="304" t="str">
        <f>Client1</f>
        <v>Province of KwaZulu-Natal</v>
      </c>
      <c r="C1" s="194"/>
      <c r="D1" s="230"/>
      <c r="E1" s="230"/>
      <c r="F1" s="414" t="str">
        <f>"Contract No. "&amp;ContractNo</f>
        <v>Contract No. ZNB01127/00000/00/HOD/INF/21/T</v>
      </c>
      <c r="G1" s="414"/>
      <c r="H1" s="414"/>
      <c r="I1" s="197"/>
    </row>
    <row r="2" spans="1:10" x14ac:dyDescent="0.2">
      <c r="B2" s="304" t="str">
        <f>Client2</f>
        <v>Department of Transport</v>
      </c>
      <c r="C2" s="194"/>
      <c r="D2" s="230"/>
      <c r="E2" s="230"/>
      <c r="F2" s="230"/>
      <c r="H2" s="197"/>
      <c r="I2" s="197"/>
    </row>
    <row r="3" spans="1:10" x14ac:dyDescent="0.2">
      <c r="B3" s="305"/>
      <c r="C3" s="234"/>
      <c r="D3" s="305"/>
      <c r="E3" s="305"/>
      <c r="F3" s="305"/>
      <c r="G3" s="305"/>
      <c r="H3" s="235"/>
      <c r="I3" s="197"/>
    </row>
    <row r="4" spans="1:10" x14ac:dyDescent="0.2">
      <c r="B4" s="417" t="s">
        <v>8</v>
      </c>
      <c r="C4" s="418"/>
      <c r="D4" s="418"/>
      <c r="E4" s="418"/>
      <c r="F4" s="418"/>
      <c r="G4" s="418"/>
      <c r="H4" s="424" t="str">
        <f>"CHAPTER "&amp;B10</f>
        <v>CHAPTER C3.3</v>
      </c>
      <c r="I4" s="307"/>
    </row>
    <row r="5" spans="1:10" ht="7.5" customHeight="1" x14ac:dyDescent="0.2">
      <c r="B5" s="420" t="str">
        <f>ContractDescription</f>
        <v>REHABILITATION OF PROVINCIAL ROAD P47-3 (KM 38.00 TO KM 48.00) IN THE EMPANGENI REGION</v>
      </c>
      <c r="C5" s="421"/>
      <c r="D5" s="421"/>
      <c r="E5" s="421"/>
      <c r="F5" s="421"/>
      <c r="G5" s="421"/>
      <c r="H5" s="425"/>
      <c r="I5" s="199"/>
    </row>
    <row r="6" spans="1:10" ht="12.75" customHeight="1" x14ac:dyDescent="0.2">
      <c r="B6" s="420"/>
      <c r="C6" s="421"/>
      <c r="D6" s="421"/>
      <c r="E6" s="421"/>
      <c r="F6" s="421"/>
      <c r="G6" s="421"/>
      <c r="H6" s="425"/>
      <c r="I6" s="199"/>
    </row>
    <row r="7" spans="1:10" ht="7.5" customHeight="1" x14ac:dyDescent="0.2">
      <c r="B7" s="422"/>
      <c r="C7" s="423"/>
      <c r="D7" s="423"/>
      <c r="E7" s="423"/>
      <c r="F7" s="423"/>
      <c r="G7" s="423"/>
      <c r="H7" s="426"/>
      <c r="I7" s="199"/>
    </row>
    <row r="8" spans="1:10" ht="24.95" customHeight="1" x14ac:dyDescent="0.2">
      <c r="A8" s="202"/>
      <c r="B8" s="236" t="s">
        <v>0</v>
      </c>
      <c r="C8" s="200" t="s">
        <v>1</v>
      </c>
      <c r="D8" s="200" t="s">
        <v>2</v>
      </c>
      <c r="E8" s="200" t="s">
        <v>10</v>
      </c>
      <c r="F8" s="200" t="s">
        <v>3</v>
      </c>
      <c r="G8" s="200" t="s">
        <v>4</v>
      </c>
      <c r="H8" s="200" t="s">
        <v>5</v>
      </c>
      <c r="I8" s="201"/>
      <c r="J8" s="202"/>
    </row>
    <row r="9" spans="1:10" x14ac:dyDescent="0.2">
      <c r="B9" s="243"/>
      <c r="C9" s="193"/>
      <c r="D9" s="205"/>
      <c r="E9" s="205"/>
      <c r="F9" s="205"/>
      <c r="G9" s="205"/>
      <c r="H9" s="203" t="str">
        <f t="shared" ref="H9:H16" si="0">IF(D9="","",F9*G9)</f>
        <v/>
      </c>
      <c r="I9" s="206"/>
    </row>
    <row r="10" spans="1:10" ht="51" x14ac:dyDescent="0.2">
      <c r="B10" s="257" t="s">
        <v>1341</v>
      </c>
      <c r="C10" s="204" t="s">
        <v>2910</v>
      </c>
      <c r="D10" s="205"/>
      <c r="E10" s="205"/>
      <c r="F10" s="205"/>
      <c r="G10" s="205"/>
      <c r="H10" s="203" t="str">
        <f t="shared" si="0"/>
        <v/>
      </c>
      <c r="I10" s="206"/>
    </row>
    <row r="11" spans="1:10" x14ac:dyDescent="0.2">
      <c r="B11" s="243"/>
      <c r="C11" s="193"/>
      <c r="D11" s="205"/>
      <c r="E11" s="205"/>
      <c r="F11" s="205"/>
      <c r="G11" s="205"/>
      <c r="H11" s="203" t="str">
        <f t="shared" si="0"/>
        <v/>
      </c>
      <c r="I11" s="206"/>
    </row>
    <row r="12" spans="1:10" ht="25.5" x14ac:dyDescent="0.2">
      <c r="B12" s="243" t="s">
        <v>1340</v>
      </c>
      <c r="C12" s="193" t="s">
        <v>2911</v>
      </c>
      <c r="D12" s="205"/>
      <c r="E12" s="205"/>
      <c r="F12" s="207"/>
      <c r="G12" s="276"/>
      <c r="H12" s="203" t="str">
        <f t="shared" si="0"/>
        <v/>
      </c>
      <c r="I12" s="206"/>
    </row>
    <row r="13" spans="1:10" x14ac:dyDescent="0.2">
      <c r="B13" s="243"/>
      <c r="C13" s="193"/>
      <c r="D13" s="205"/>
      <c r="E13" s="205"/>
      <c r="F13" s="207"/>
      <c r="G13" s="274"/>
      <c r="H13" s="203" t="str">
        <f t="shared" si="0"/>
        <v/>
      </c>
      <c r="I13" s="206"/>
    </row>
    <row r="14" spans="1:10" ht="25.5" x14ac:dyDescent="0.2">
      <c r="B14" s="243" t="s">
        <v>53</v>
      </c>
      <c r="C14" s="193" t="s">
        <v>2824</v>
      </c>
      <c r="D14" s="205" t="s">
        <v>6</v>
      </c>
      <c r="E14" s="205" t="s">
        <v>10</v>
      </c>
      <c r="F14" s="207"/>
      <c r="G14" s="269"/>
      <c r="H14" s="203">
        <f t="shared" si="0"/>
        <v>0</v>
      </c>
      <c r="I14" s="206"/>
    </row>
    <row r="15" spans="1:10" x14ac:dyDescent="0.2">
      <c r="B15" s="243"/>
      <c r="C15" s="193"/>
      <c r="D15" s="205"/>
      <c r="E15" s="205"/>
      <c r="F15" s="207"/>
      <c r="G15" s="274"/>
      <c r="H15" s="203" t="str">
        <f t="shared" si="0"/>
        <v/>
      </c>
      <c r="I15" s="206"/>
    </row>
    <row r="16" spans="1:10" x14ac:dyDescent="0.2">
      <c r="B16" s="243"/>
      <c r="C16" s="193"/>
      <c r="D16" s="205"/>
      <c r="E16" s="205"/>
      <c r="F16" s="207"/>
      <c r="G16" s="205"/>
      <c r="H16" s="203" t="str">
        <f t="shared" si="0"/>
        <v/>
      </c>
    </row>
    <row r="17" spans="2:9" s="224" customFormat="1" ht="19.5" customHeight="1" x14ac:dyDescent="0.2">
      <c r="B17" s="284" t="str">
        <f>$B$10</f>
        <v>C3.3</v>
      </c>
      <c r="C17" s="219" t="s">
        <v>14</v>
      </c>
      <c r="D17" s="220"/>
      <c r="E17" s="220"/>
      <c r="F17" s="221"/>
      <c r="G17" s="221"/>
      <c r="H17" s="222">
        <f>SUM(H9:H16)</f>
        <v>0</v>
      </c>
      <c r="I17" s="223"/>
    </row>
    <row r="18" spans="2:9" x14ac:dyDescent="0.2">
      <c r="B18" s="413" t="str">
        <f>Client1</f>
        <v>Province of KwaZulu-Natal</v>
      </c>
      <c r="C18" s="413"/>
      <c r="D18" s="413"/>
      <c r="E18" s="413"/>
      <c r="F18" s="414" t="str">
        <f>"Contract No. "&amp;ContractNo</f>
        <v>Contract No. ZNB01127/00000/00/HOD/INF/21/T</v>
      </c>
      <c r="G18" s="414"/>
      <c r="H18" s="414"/>
      <c r="I18" s="197"/>
    </row>
    <row r="19" spans="2:9" x14ac:dyDescent="0.2">
      <c r="B19" s="413" t="str">
        <f>Client2</f>
        <v>Department of Transport</v>
      </c>
      <c r="C19" s="413"/>
      <c r="D19" s="413"/>
      <c r="E19" s="413"/>
      <c r="F19" s="414"/>
      <c r="G19" s="414"/>
      <c r="H19" s="414"/>
      <c r="I19" s="197"/>
    </row>
    <row r="20" spans="2:9" x14ac:dyDescent="0.2">
      <c r="B20" s="416"/>
      <c r="C20" s="416"/>
      <c r="D20" s="416"/>
      <c r="E20" s="416"/>
      <c r="F20" s="415"/>
      <c r="G20" s="415"/>
      <c r="H20" s="415"/>
      <c r="I20" s="197"/>
    </row>
    <row r="21" spans="2:9" x14ac:dyDescent="0.2">
      <c r="B21" s="417" t="s">
        <v>8</v>
      </c>
      <c r="C21" s="418"/>
      <c r="D21" s="418"/>
      <c r="E21" s="418"/>
      <c r="F21" s="418"/>
      <c r="G21" s="418"/>
      <c r="H21" s="419" t="str">
        <f>$H$4</f>
        <v>CHAPTER C3.3</v>
      </c>
      <c r="I21" s="307"/>
    </row>
    <row r="22" spans="2:9" x14ac:dyDescent="0.2">
      <c r="B22" s="420" t="str">
        <f>ContractDescription</f>
        <v>REHABILITATION OF PROVINCIAL ROAD P47-3 (KM 38.00 TO KM 48.00) IN THE EMPANGENI REGION</v>
      </c>
      <c r="C22" s="421"/>
      <c r="D22" s="421"/>
      <c r="E22" s="421"/>
      <c r="F22" s="421"/>
      <c r="G22" s="421"/>
      <c r="H22" s="414"/>
      <c r="I22" s="199"/>
    </row>
    <row r="23" spans="2:9" x14ac:dyDescent="0.2">
      <c r="B23" s="420"/>
      <c r="C23" s="421"/>
      <c r="D23" s="421"/>
      <c r="E23" s="421"/>
      <c r="F23" s="421"/>
      <c r="G23" s="421"/>
      <c r="H23" s="414"/>
      <c r="I23" s="199"/>
    </row>
    <row r="24" spans="2:9" x14ac:dyDescent="0.2">
      <c r="B24" s="422"/>
      <c r="C24" s="423"/>
      <c r="D24" s="423"/>
      <c r="E24" s="423"/>
      <c r="F24" s="423"/>
      <c r="G24" s="423"/>
      <c r="H24" s="415"/>
      <c r="I24" s="199"/>
    </row>
    <row r="25" spans="2:9" s="202" customFormat="1" ht="24.95" customHeight="1" x14ac:dyDescent="0.2">
      <c r="B25" s="236" t="s">
        <v>0</v>
      </c>
      <c r="C25" s="200" t="s">
        <v>1</v>
      </c>
      <c r="D25" s="200" t="s">
        <v>2</v>
      </c>
      <c r="E25" s="200" t="s">
        <v>10</v>
      </c>
      <c r="F25" s="200" t="s">
        <v>3</v>
      </c>
      <c r="G25" s="200" t="s">
        <v>4</v>
      </c>
      <c r="H25" s="200" t="s">
        <v>5</v>
      </c>
      <c r="I25" s="201"/>
    </row>
    <row r="26" spans="2:9" s="224" customFormat="1" ht="20.100000000000001" customHeight="1" x14ac:dyDescent="0.2">
      <c r="B26" s="284"/>
      <c r="C26" s="219" t="s">
        <v>29</v>
      </c>
      <c r="D26" s="220"/>
      <c r="E26" s="220"/>
      <c r="F26" s="221"/>
      <c r="G26" s="221"/>
      <c r="H26" s="222">
        <f>H17</f>
        <v>0</v>
      </c>
      <c r="I26" s="223"/>
    </row>
    <row r="27" spans="2:9" x14ac:dyDescent="0.2">
      <c r="B27" s="243"/>
      <c r="C27" s="210"/>
      <c r="D27" s="205"/>
      <c r="E27" s="205"/>
      <c r="F27" s="207"/>
      <c r="G27" s="205"/>
      <c r="H27" s="203" t="str">
        <f t="shared" ref="H27:H59" si="1">IF(D27="","",F27*G27)</f>
        <v/>
      </c>
    </row>
    <row r="28" spans="2:9" x14ac:dyDescent="0.2">
      <c r="B28" s="243" t="s">
        <v>1339</v>
      </c>
      <c r="C28" s="217" t="s">
        <v>2897</v>
      </c>
      <c r="D28" s="213"/>
      <c r="E28" s="213"/>
      <c r="F28" s="207"/>
      <c r="G28" s="213"/>
      <c r="H28" s="203" t="str">
        <f t="shared" si="1"/>
        <v/>
      </c>
    </row>
    <row r="29" spans="2:9" x14ac:dyDescent="0.2">
      <c r="B29" s="243"/>
      <c r="C29" s="216"/>
      <c r="D29" s="213"/>
      <c r="E29" s="213"/>
      <c r="F29" s="207"/>
      <c r="G29" s="205"/>
      <c r="H29" s="203" t="str">
        <f t="shared" si="1"/>
        <v/>
      </c>
    </row>
    <row r="30" spans="2:9" x14ac:dyDescent="0.2">
      <c r="B30" s="243" t="s">
        <v>1338</v>
      </c>
      <c r="C30" s="217" t="s">
        <v>2898</v>
      </c>
      <c r="D30" s="213" t="s">
        <v>6</v>
      </c>
      <c r="E30" s="213" t="s">
        <v>10</v>
      </c>
      <c r="F30" s="207"/>
      <c r="G30" s="205"/>
      <c r="H30" s="203">
        <f t="shared" si="1"/>
        <v>0</v>
      </c>
    </row>
    <row r="31" spans="2:9" x14ac:dyDescent="0.2">
      <c r="B31" s="243"/>
      <c r="C31" s="216"/>
      <c r="D31" s="213"/>
      <c r="E31" s="213"/>
      <c r="F31" s="207"/>
      <c r="G31" s="205"/>
      <c r="H31" s="203" t="str">
        <f t="shared" si="1"/>
        <v/>
      </c>
    </row>
    <row r="32" spans="2:9" x14ac:dyDescent="0.2">
      <c r="B32" s="243" t="s">
        <v>1337</v>
      </c>
      <c r="C32" s="193" t="s">
        <v>1336</v>
      </c>
      <c r="D32" s="205"/>
      <c r="E32" s="205"/>
      <c r="F32" s="205"/>
      <c r="G32" s="205"/>
      <c r="H32" s="203" t="str">
        <f t="shared" si="1"/>
        <v/>
      </c>
    </row>
    <row r="33" spans="2:9" x14ac:dyDescent="0.2">
      <c r="B33" s="243"/>
      <c r="C33" s="193"/>
      <c r="D33" s="205"/>
      <c r="E33" s="205"/>
      <c r="F33" s="205"/>
      <c r="G33" s="205"/>
      <c r="H33" s="203" t="str">
        <f t="shared" si="1"/>
        <v/>
      </c>
    </row>
    <row r="34" spans="2:9" x14ac:dyDescent="0.2">
      <c r="B34" s="243" t="s">
        <v>1335</v>
      </c>
      <c r="C34" s="193" t="s">
        <v>2899</v>
      </c>
      <c r="D34" s="205" t="s">
        <v>2236</v>
      </c>
      <c r="E34" s="205" t="s">
        <v>10</v>
      </c>
      <c r="F34" s="205"/>
      <c r="G34" s="205"/>
      <c r="H34" s="203">
        <f t="shared" si="1"/>
        <v>0</v>
      </c>
    </row>
    <row r="35" spans="2:9" x14ac:dyDescent="0.2">
      <c r="B35" s="243"/>
      <c r="C35" s="193"/>
      <c r="D35" s="205"/>
      <c r="E35" s="205"/>
      <c r="F35" s="205"/>
      <c r="G35" s="205"/>
      <c r="H35" s="203" t="str">
        <f t="shared" si="1"/>
        <v/>
      </c>
    </row>
    <row r="36" spans="2:9" x14ac:dyDescent="0.2">
      <c r="B36" s="243" t="s">
        <v>1334</v>
      </c>
      <c r="C36" s="193" t="s">
        <v>2900</v>
      </c>
      <c r="D36" s="205" t="s">
        <v>2675</v>
      </c>
      <c r="E36" s="205" t="s">
        <v>10</v>
      </c>
      <c r="F36" s="205"/>
      <c r="G36" s="205"/>
      <c r="H36" s="203">
        <f t="shared" si="1"/>
        <v>0</v>
      </c>
    </row>
    <row r="37" spans="2:9" x14ac:dyDescent="0.2">
      <c r="B37" s="243"/>
      <c r="C37" s="193"/>
      <c r="D37" s="205"/>
      <c r="E37" s="205"/>
      <c r="F37" s="205"/>
      <c r="G37" s="205"/>
      <c r="H37" s="203" t="str">
        <f t="shared" si="1"/>
        <v/>
      </c>
    </row>
    <row r="38" spans="2:9" ht="25.5" x14ac:dyDescent="0.2">
      <c r="B38" s="243" t="s">
        <v>1333</v>
      </c>
      <c r="C38" s="193" t="s">
        <v>1332</v>
      </c>
      <c r="D38" s="205"/>
      <c r="E38" s="205"/>
      <c r="F38" s="205"/>
      <c r="G38" s="205"/>
      <c r="H38" s="203" t="str">
        <f t="shared" si="1"/>
        <v/>
      </c>
    </row>
    <row r="39" spans="2:9" x14ac:dyDescent="0.2">
      <c r="B39" s="243"/>
      <c r="C39" s="193"/>
      <c r="D39" s="205"/>
      <c r="E39" s="205"/>
      <c r="F39" s="205"/>
      <c r="G39" s="205"/>
      <c r="H39" s="203" t="str">
        <f t="shared" si="1"/>
        <v/>
      </c>
    </row>
    <row r="40" spans="2:9" ht="25.5" x14ac:dyDescent="0.2">
      <c r="B40" s="243" t="s">
        <v>1331</v>
      </c>
      <c r="C40" s="193" t="s">
        <v>1330</v>
      </c>
      <c r="D40" s="205" t="s">
        <v>2675</v>
      </c>
      <c r="E40" s="205" t="s">
        <v>10</v>
      </c>
      <c r="F40" s="205"/>
      <c r="G40" s="205"/>
      <c r="H40" s="203">
        <f t="shared" si="1"/>
        <v>0</v>
      </c>
    </row>
    <row r="41" spans="2:9" x14ac:dyDescent="0.2">
      <c r="B41" s="243"/>
      <c r="C41" s="193"/>
      <c r="D41" s="205"/>
      <c r="E41" s="205"/>
      <c r="F41" s="205"/>
      <c r="G41" s="205"/>
      <c r="H41" s="203" t="str">
        <f t="shared" si="1"/>
        <v/>
      </c>
    </row>
    <row r="42" spans="2:9" ht="12.75" customHeight="1" x14ac:dyDescent="0.2">
      <c r="B42" s="243" t="s">
        <v>1329</v>
      </c>
      <c r="C42" s="193" t="s">
        <v>1328</v>
      </c>
      <c r="D42" s="205" t="s">
        <v>2675</v>
      </c>
      <c r="E42" s="205" t="s">
        <v>10</v>
      </c>
      <c r="F42" s="207"/>
      <c r="G42" s="205"/>
      <c r="H42" s="203">
        <f t="shared" si="1"/>
        <v>0</v>
      </c>
    </row>
    <row r="43" spans="2:9" x14ac:dyDescent="0.2">
      <c r="B43" s="243"/>
      <c r="C43" s="193"/>
      <c r="D43" s="205"/>
      <c r="E43" s="205"/>
      <c r="F43" s="207"/>
      <c r="G43" s="205"/>
      <c r="H43" s="203" t="str">
        <f t="shared" si="1"/>
        <v/>
      </c>
    </row>
    <row r="44" spans="2:9" x14ac:dyDescent="0.2">
      <c r="B44" s="243" t="s">
        <v>1327</v>
      </c>
      <c r="C44" s="193" t="s">
        <v>2901</v>
      </c>
      <c r="D44" s="205" t="s">
        <v>6</v>
      </c>
      <c r="E44" s="205" t="s">
        <v>10</v>
      </c>
      <c r="F44" s="207"/>
      <c r="G44" s="205"/>
      <c r="H44" s="203">
        <f t="shared" si="1"/>
        <v>0</v>
      </c>
    </row>
    <row r="45" spans="2:9" x14ac:dyDescent="0.2">
      <c r="B45" s="243"/>
      <c r="C45" s="193"/>
      <c r="D45" s="205"/>
      <c r="E45" s="205"/>
      <c r="F45" s="207"/>
      <c r="G45" s="269"/>
      <c r="H45" s="203" t="str">
        <f t="shared" si="1"/>
        <v/>
      </c>
    </row>
    <row r="46" spans="2:9" x14ac:dyDescent="0.2">
      <c r="B46" s="243"/>
      <c r="C46" s="212"/>
      <c r="D46" s="213"/>
      <c r="E46" s="213"/>
      <c r="F46" s="207"/>
      <c r="G46" s="271"/>
      <c r="H46" s="203"/>
    </row>
    <row r="47" spans="2:9" x14ac:dyDescent="0.2">
      <c r="B47" s="243"/>
      <c r="C47" s="212"/>
      <c r="D47" s="213"/>
      <c r="E47" s="213"/>
      <c r="F47" s="207"/>
      <c r="G47" s="271"/>
      <c r="H47" s="203"/>
    </row>
    <row r="48" spans="2:9" s="224" customFormat="1" ht="19.5" customHeight="1" x14ac:dyDescent="0.2">
      <c r="B48" s="284" t="str">
        <f>$B$10</f>
        <v>C3.3</v>
      </c>
      <c r="C48" s="219" t="s">
        <v>14</v>
      </c>
      <c r="D48" s="220"/>
      <c r="E48" s="220"/>
      <c r="F48" s="221"/>
      <c r="G48" s="244"/>
      <c r="H48" s="222">
        <f>SUM(H26:H47)</f>
        <v>0</v>
      </c>
      <c r="I48" s="223"/>
    </row>
    <row r="49" spans="2:9" x14ac:dyDescent="0.2">
      <c r="B49" s="413" t="str">
        <f>Client1</f>
        <v>Province of KwaZulu-Natal</v>
      </c>
      <c r="C49" s="413"/>
      <c r="D49" s="413"/>
      <c r="E49" s="413"/>
      <c r="F49" s="414" t="str">
        <f>"Contract No. "&amp;ContractNo</f>
        <v>Contract No. ZNB01127/00000/00/HOD/INF/21/T</v>
      </c>
      <c r="G49" s="427"/>
      <c r="H49" s="414"/>
      <c r="I49" s="197"/>
    </row>
    <row r="50" spans="2:9" x14ac:dyDescent="0.2">
      <c r="B50" s="413" t="str">
        <f>Client2</f>
        <v>Department of Transport</v>
      </c>
      <c r="C50" s="413"/>
      <c r="D50" s="413"/>
      <c r="E50" s="413"/>
      <c r="F50" s="414"/>
      <c r="G50" s="427"/>
      <c r="H50" s="414"/>
      <c r="I50" s="197"/>
    </row>
    <row r="51" spans="2:9" x14ac:dyDescent="0.2">
      <c r="B51" s="416"/>
      <c r="C51" s="416"/>
      <c r="D51" s="416"/>
      <c r="E51" s="416"/>
      <c r="F51" s="415"/>
      <c r="G51" s="428"/>
      <c r="H51" s="415"/>
      <c r="I51" s="197"/>
    </row>
    <row r="52" spans="2:9" x14ac:dyDescent="0.2">
      <c r="B52" s="417" t="s">
        <v>8</v>
      </c>
      <c r="C52" s="418"/>
      <c r="D52" s="418"/>
      <c r="E52" s="418"/>
      <c r="F52" s="418"/>
      <c r="G52" s="429"/>
      <c r="H52" s="419" t="str">
        <f>$H$4</f>
        <v>CHAPTER C3.3</v>
      </c>
      <c r="I52" s="307"/>
    </row>
    <row r="53" spans="2:9" x14ac:dyDescent="0.2">
      <c r="B53" s="420" t="str">
        <f>ContractDescription</f>
        <v>REHABILITATION OF PROVINCIAL ROAD P47-3 (KM 38.00 TO KM 48.00) IN THE EMPANGENI REGION</v>
      </c>
      <c r="C53" s="421"/>
      <c r="D53" s="421"/>
      <c r="E53" s="421"/>
      <c r="F53" s="421"/>
      <c r="G53" s="430"/>
      <c r="H53" s="414"/>
      <c r="I53" s="199"/>
    </row>
    <row r="54" spans="2:9" x14ac:dyDescent="0.2">
      <c r="B54" s="420"/>
      <c r="C54" s="421"/>
      <c r="D54" s="421"/>
      <c r="E54" s="421"/>
      <c r="F54" s="421"/>
      <c r="G54" s="430"/>
      <c r="H54" s="414"/>
      <c r="I54" s="199"/>
    </row>
    <row r="55" spans="2:9" x14ac:dyDescent="0.2">
      <c r="B55" s="422"/>
      <c r="C55" s="423"/>
      <c r="D55" s="423"/>
      <c r="E55" s="423"/>
      <c r="F55" s="423"/>
      <c r="G55" s="431"/>
      <c r="H55" s="415"/>
      <c r="I55" s="199"/>
    </row>
    <row r="56" spans="2:9" s="202" customFormat="1" ht="24.95" customHeight="1" x14ac:dyDescent="0.2">
      <c r="B56" s="236" t="s">
        <v>0</v>
      </c>
      <c r="C56" s="200" t="s">
        <v>1</v>
      </c>
      <c r="D56" s="200" t="s">
        <v>2</v>
      </c>
      <c r="E56" s="200" t="s">
        <v>10</v>
      </c>
      <c r="F56" s="200" t="s">
        <v>3</v>
      </c>
      <c r="G56" s="240" t="s">
        <v>4</v>
      </c>
      <c r="H56" s="200" t="s">
        <v>5</v>
      </c>
      <c r="I56" s="201"/>
    </row>
    <row r="57" spans="2:9" s="224" customFormat="1" ht="20.100000000000001" customHeight="1" x14ac:dyDescent="0.2">
      <c r="B57" s="284"/>
      <c r="C57" s="219" t="s">
        <v>29</v>
      </c>
      <c r="D57" s="220"/>
      <c r="E57" s="220"/>
      <c r="F57" s="221"/>
      <c r="G57" s="244"/>
      <c r="H57" s="222">
        <f>H48</f>
        <v>0</v>
      </c>
      <c r="I57" s="223"/>
    </row>
    <row r="58" spans="2:9" x14ac:dyDescent="0.2">
      <c r="B58" s="243"/>
      <c r="C58" s="212"/>
      <c r="D58" s="213"/>
      <c r="E58" s="213"/>
      <c r="F58" s="207"/>
      <c r="G58" s="271"/>
      <c r="H58" s="203"/>
    </row>
    <row r="59" spans="2:9" x14ac:dyDescent="0.2">
      <c r="B59" s="243" t="s">
        <v>1326</v>
      </c>
      <c r="C59" s="217" t="s">
        <v>1325</v>
      </c>
      <c r="D59" s="213"/>
      <c r="E59" s="213"/>
      <c r="F59" s="207"/>
      <c r="G59" s="241"/>
      <c r="H59" s="203" t="str">
        <f t="shared" si="1"/>
        <v/>
      </c>
    </row>
    <row r="60" spans="2:9" x14ac:dyDescent="0.2">
      <c r="B60" s="243"/>
      <c r="C60" s="216"/>
      <c r="D60" s="213"/>
      <c r="E60" s="213"/>
      <c r="F60" s="207"/>
      <c r="G60" s="271"/>
      <c r="H60" s="203" t="str">
        <f t="shared" ref="H60:H65" si="2">IF(D60="","",F60*G60)</f>
        <v/>
      </c>
    </row>
    <row r="61" spans="2:9" x14ac:dyDescent="0.2">
      <c r="B61" s="243" t="s">
        <v>1323</v>
      </c>
      <c r="C61" s="193" t="s">
        <v>1322</v>
      </c>
      <c r="D61" s="205" t="s">
        <v>27</v>
      </c>
      <c r="E61" s="205" t="s">
        <v>10</v>
      </c>
      <c r="F61" s="207"/>
      <c r="G61" s="241"/>
      <c r="H61" s="203">
        <f t="shared" si="2"/>
        <v>0</v>
      </c>
    </row>
    <row r="62" spans="2:9" x14ac:dyDescent="0.2">
      <c r="B62" s="243"/>
      <c r="C62" s="193"/>
      <c r="D62" s="205"/>
      <c r="E62" s="205"/>
      <c r="F62" s="207"/>
      <c r="G62" s="241"/>
      <c r="H62" s="203" t="str">
        <f t="shared" si="2"/>
        <v/>
      </c>
    </row>
    <row r="63" spans="2:9" x14ac:dyDescent="0.2">
      <c r="B63" s="243" t="s">
        <v>1321</v>
      </c>
      <c r="C63" s="193" t="s">
        <v>2886</v>
      </c>
      <c r="D63" s="205" t="s">
        <v>2675</v>
      </c>
      <c r="E63" s="205" t="s">
        <v>10</v>
      </c>
      <c r="F63" s="207"/>
      <c r="G63" s="269"/>
      <c r="H63" s="203">
        <f t="shared" si="2"/>
        <v>0</v>
      </c>
    </row>
    <row r="64" spans="2:9" x14ac:dyDescent="0.2">
      <c r="B64" s="243"/>
      <c r="C64" s="193"/>
      <c r="D64" s="205"/>
      <c r="E64" s="205"/>
      <c r="F64" s="207"/>
      <c r="G64" s="269"/>
      <c r="H64" s="203" t="str">
        <f t="shared" si="2"/>
        <v/>
      </c>
    </row>
    <row r="65" spans="2:8" ht="25.5" x14ac:dyDescent="0.2">
      <c r="B65" s="243" t="s">
        <v>2884</v>
      </c>
      <c r="C65" s="193" t="s">
        <v>2832</v>
      </c>
      <c r="D65" s="205" t="s">
        <v>38</v>
      </c>
      <c r="E65" s="205" t="s">
        <v>10</v>
      </c>
      <c r="F65" s="205"/>
      <c r="G65" s="241"/>
      <c r="H65" s="203">
        <f t="shared" si="2"/>
        <v>0</v>
      </c>
    </row>
    <row r="66" spans="2:8" x14ac:dyDescent="0.2">
      <c r="B66" s="243"/>
      <c r="C66" s="193"/>
      <c r="D66" s="205"/>
      <c r="E66" s="205"/>
      <c r="F66" s="205"/>
      <c r="G66" s="241"/>
      <c r="H66" s="203"/>
    </row>
    <row r="67" spans="2:8" x14ac:dyDescent="0.2">
      <c r="B67" s="243"/>
      <c r="C67" s="193"/>
      <c r="D67" s="205"/>
      <c r="E67" s="205"/>
      <c r="F67" s="205"/>
      <c r="G67" s="241"/>
      <c r="H67" s="203"/>
    </row>
    <row r="68" spans="2:8" x14ac:dyDescent="0.2">
      <c r="B68" s="243"/>
      <c r="C68" s="193"/>
      <c r="D68" s="205"/>
      <c r="E68" s="205"/>
      <c r="F68" s="205"/>
      <c r="G68" s="241"/>
      <c r="H68" s="203"/>
    </row>
    <row r="69" spans="2:8" x14ac:dyDescent="0.2">
      <c r="B69" s="243"/>
      <c r="C69" s="193"/>
      <c r="D69" s="205"/>
      <c r="E69" s="205"/>
      <c r="F69" s="205"/>
      <c r="G69" s="241"/>
      <c r="H69" s="203"/>
    </row>
    <row r="70" spans="2:8" x14ac:dyDescent="0.2">
      <c r="B70" s="243"/>
      <c r="C70" s="193"/>
      <c r="D70" s="205"/>
      <c r="E70" s="205"/>
      <c r="F70" s="205"/>
      <c r="G70" s="241"/>
      <c r="H70" s="203"/>
    </row>
    <row r="71" spans="2:8" x14ac:dyDescent="0.2">
      <c r="B71" s="243"/>
      <c r="C71" s="193"/>
      <c r="D71" s="205"/>
      <c r="E71" s="205"/>
      <c r="F71" s="205"/>
      <c r="G71" s="241"/>
      <c r="H71" s="203"/>
    </row>
    <row r="72" spans="2:8" x14ac:dyDescent="0.2">
      <c r="B72" s="243"/>
      <c r="C72" s="193"/>
      <c r="D72" s="205"/>
      <c r="E72" s="205"/>
      <c r="F72" s="205"/>
      <c r="G72" s="241"/>
      <c r="H72" s="203"/>
    </row>
    <row r="73" spans="2:8" x14ac:dyDescent="0.2">
      <c r="B73" s="243"/>
      <c r="C73" s="193"/>
      <c r="D73" s="205"/>
      <c r="E73" s="205"/>
      <c r="F73" s="205"/>
      <c r="G73" s="208"/>
      <c r="H73" s="203"/>
    </row>
    <row r="74" spans="2:8" x14ac:dyDescent="0.2">
      <c r="B74" s="243"/>
      <c r="C74" s="193"/>
      <c r="D74" s="205"/>
      <c r="E74" s="205"/>
      <c r="F74" s="205"/>
      <c r="G74" s="208"/>
      <c r="H74" s="203"/>
    </row>
    <row r="75" spans="2:8" x14ac:dyDescent="0.2">
      <c r="B75" s="243"/>
      <c r="C75" s="193"/>
      <c r="D75" s="205"/>
      <c r="E75" s="205"/>
      <c r="F75" s="205"/>
      <c r="G75" s="208"/>
      <c r="H75" s="203"/>
    </row>
    <row r="76" spans="2:8" x14ac:dyDescent="0.2">
      <c r="B76" s="243"/>
      <c r="C76" s="193"/>
      <c r="D76" s="205"/>
      <c r="E76" s="205"/>
      <c r="F76" s="205"/>
      <c r="G76" s="208"/>
      <c r="H76" s="203"/>
    </row>
    <row r="77" spans="2:8" x14ac:dyDescent="0.2">
      <c r="B77" s="243"/>
      <c r="C77" s="193"/>
      <c r="D77" s="205"/>
      <c r="E77" s="205"/>
      <c r="F77" s="205"/>
      <c r="G77" s="208"/>
      <c r="H77" s="203"/>
    </row>
    <row r="78" spans="2:8" x14ac:dyDescent="0.2">
      <c r="B78" s="243"/>
      <c r="C78" s="193"/>
      <c r="D78" s="205"/>
      <c r="E78" s="205"/>
      <c r="F78" s="205"/>
      <c r="G78" s="208"/>
      <c r="H78" s="203"/>
    </row>
    <row r="79" spans="2:8" x14ac:dyDescent="0.2">
      <c r="B79" s="243"/>
      <c r="C79" s="193"/>
      <c r="D79" s="205"/>
      <c r="E79" s="205"/>
      <c r="F79" s="205"/>
      <c r="G79" s="208"/>
      <c r="H79" s="203"/>
    </row>
    <row r="80" spans="2:8" x14ac:dyDescent="0.2">
      <c r="B80" s="243"/>
      <c r="C80" s="193"/>
      <c r="D80" s="205"/>
      <c r="E80" s="205"/>
      <c r="F80" s="205"/>
      <c r="G80" s="208"/>
      <c r="H80" s="203"/>
    </row>
    <row r="81" spans="2:8" x14ac:dyDescent="0.2">
      <c r="B81" s="243"/>
      <c r="C81" s="193"/>
      <c r="D81" s="205"/>
      <c r="E81" s="205"/>
      <c r="F81" s="205"/>
      <c r="G81" s="208"/>
      <c r="H81" s="203"/>
    </row>
    <row r="82" spans="2:8" x14ac:dyDescent="0.2">
      <c r="B82" s="243"/>
      <c r="C82" s="193"/>
      <c r="D82" s="205"/>
      <c r="E82" s="205"/>
      <c r="F82" s="205"/>
      <c r="G82" s="208"/>
      <c r="H82" s="203"/>
    </row>
    <row r="83" spans="2:8" x14ac:dyDescent="0.2">
      <c r="B83" s="243"/>
      <c r="C83" s="193"/>
      <c r="D83" s="205"/>
      <c r="E83" s="205"/>
      <c r="F83" s="205"/>
      <c r="G83" s="208"/>
      <c r="H83" s="203"/>
    </row>
    <row r="84" spans="2:8" x14ac:dyDescent="0.2">
      <c r="B84" s="243"/>
      <c r="C84" s="193"/>
      <c r="D84" s="205"/>
      <c r="E84" s="205"/>
      <c r="F84" s="205"/>
      <c r="G84" s="208"/>
      <c r="H84" s="203"/>
    </row>
    <row r="85" spans="2:8" x14ac:dyDescent="0.2">
      <c r="B85" s="243"/>
      <c r="C85" s="193"/>
      <c r="D85" s="205"/>
      <c r="E85" s="205"/>
      <c r="F85" s="205"/>
      <c r="G85" s="208"/>
      <c r="H85" s="203"/>
    </row>
    <row r="86" spans="2:8" x14ac:dyDescent="0.2">
      <c r="B86" s="243"/>
      <c r="C86" s="193"/>
      <c r="D86" s="205"/>
      <c r="E86" s="205"/>
      <c r="F86" s="205"/>
      <c r="G86" s="208"/>
      <c r="H86" s="203"/>
    </row>
    <row r="87" spans="2:8" x14ac:dyDescent="0.2">
      <c r="B87" s="243"/>
      <c r="C87" s="193"/>
      <c r="D87" s="205"/>
      <c r="E87" s="205"/>
      <c r="F87" s="205"/>
      <c r="G87" s="208"/>
      <c r="H87" s="203"/>
    </row>
    <row r="88" spans="2:8" x14ac:dyDescent="0.2">
      <c r="B88" s="243"/>
      <c r="C88" s="193"/>
      <c r="D88" s="205"/>
      <c r="E88" s="205"/>
      <c r="F88" s="205"/>
      <c r="G88" s="208"/>
      <c r="H88" s="203"/>
    </row>
    <row r="89" spans="2:8" x14ac:dyDescent="0.2">
      <c r="B89" s="243"/>
      <c r="C89" s="193"/>
      <c r="D89" s="205"/>
      <c r="E89" s="205"/>
      <c r="F89" s="205"/>
      <c r="G89" s="208"/>
      <c r="H89" s="203"/>
    </row>
    <row r="90" spans="2:8" x14ac:dyDescent="0.2">
      <c r="B90" s="243"/>
      <c r="C90" s="193"/>
      <c r="D90" s="205"/>
      <c r="E90" s="205"/>
      <c r="F90" s="205"/>
      <c r="G90" s="208"/>
      <c r="H90" s="203"/>
    </row>
    <row r="91" spans="2:8" x14ac:dyDescent="0.2">
      <c r="B91" s="243"/>
      <c r="C91" s="193"/>
      <c r="D91" s="205"/>
      <c r="E91" s="205"/>
      <c r="F91" s="205"/>
      <c r="G91" s="208"/>
      <c r="H91" s="203"/>
    </row>
    <row r="92" spans="2:8" x14ac:dyDescent="0.2">
      <c r="B92" s="243"/>
      <c r="C92" s="193"/>
      <c r="D92" s="205"/>
      <c r="E92" s="205"/>
      <c r="F92" s="205"/>
      <c r="G92" s="208"/>
      <c r="H92" s="203"/>
    </row>
    <row r="93" spans="2:8" x14ac:dyDescent="0.2">
      <c r="B93" s="243"/>
      <c r="C93" s="193"/>
      <c r="D93" s="205"/>
      <c r="E93" s="205"/>
      <c r="F93" s="205"/>
      <c r="G93" s="208"/>
      <c r="H93" s="203"/>
    </row>
    <row r="94" spans="2:8" x14ac:dyDescent="0.2">
      <c r="B94" s="243"/>
      <c r="C94" s="193"/>
      <c r="D94" s="205"/>
      <c r="E94" s="205"/>
      <c r="F94" s="205"/>
      <c r="G94" s="208"/>
      <c r="H94" s="203"/>
    </row>
    <row r="95" spans="2:8" x14ac:dyDescent="0.2">
      <c r="B95" s="243"/>
      <c r="C95" s="193"/>
      <c r="D95" s="205"/>
      <c r="E95" s="205"/>
      <c r="F95" s="205"/>
      <c r="G95" s="208"/>
      <c r="H95" s="203"/>
    </row>
    <row r="96" spans="2:8" x14ac:dyDescent="0.2">
      <c r="B96" s="243"/>
      <c r="C96" s="193"/>
      <c r="D96" s="205"/>
      <c r="E96" s="205"/>
      <c r="F96" s="205"/>
      <c r="G96" s="208"/>
      <c r="H96" s="203"/>
    </row>
    <row r="97" spans="2:9" x14ac:dyDescent="0.2">
      <c r="B97" s="243"/>
      <c r="C97" s="193"/>
      <c r="D97" s="205"/>
      <c r="E97" s="205"/>
      <c r="F97" s="205"/>
      <c r="G97" s="208"/>
      <c r="H97" s="203"/>
    </row>
    <row r="98" spans="2:9" x14ac:dyDescent="0.2">
      <c r="B98" s="243"/>
      <c r="C98" s="193"/>
      <c r="D98" s="205"/>
      <c r="E98" s="205"/>
      <c r="F98" s="205"/>
      <c r="G98" s="208"/>
      <c r="H98" s="203"/>
    </row>
    <row r="99" spans="2:9" x14ac:dyDescent="0.2">
      <c r="B99" s="243"/>
      <c r="C99" s="193"/>
      <c r="D99" s="205"/>
      <c r="E99" s="205"/>
      <c r="F99" s="205"/>
      <c r="G99" s="208"/>
      <c r="H99" s="203"/>
    </row>
    <row r="100" spans="2:9" x14ac:dyDescent="0.2">
      <c r="B100" s="243"/>
      <c r="C100" s="193"/>
      <c r="D100" s="205"/>
      <c r="E100" s="205"/>
      <c r="F100" s="205"/>
      <c r="G100" s="208"/>
      <c r="H100" s="203"/>
    </row>
    <row r="101" spans="2:9" x14ac:dyDescent="0.2">
      <c r="B101" s="243"/>
      <c r="C101" s="193"/>
      <c r="D101" s="205"/>
      <c r="E101" s="205"/>
      <c r="F101" s="205"/>
      <c r="G101" s="208"/>
      <c r="H101" s="203"/>
    </row>
    <row r="102" spans="2:9" x14ac:dyDescent="0.2">
      <c r="B102" s="243"/>
      <c r="C102" s="193"/>
      <c r="D102" s="205"/>
      <c r="E102" s="205"/>
      <c r="F102" s="205"/>
      <c r="G102" s="208"/>
      <c r="H102" s="203"/>
    </row>
    <row r="103" spans="2:9" x14ac:dyDescent="0.2">
      <c r="B103" s="243"/>
      <c r="C103" s="193"/>
      <c r="D103" s="205"/>
      <c r="E103" s="205"/>
      <c r="F103" s="205"/>
      <c r="G103" s="208"/>
      <c r="H103" s="203"/>
    </row>
    <row r="104" spans="2:9" x14ac:dyDescent="0.2">
      <c r="B104" s="243"/>
      <c r="C104" s="193"/>
      <c r="D104" s="205"/>
      <c r="E104" s="205"/>
      <c r="F104" s="205"/>
      <c r="G104" s="208"/>
      <c r="H104" s="203"/>
    </row>
    <row r="105" spans="2:9" x14ac:dyDescent="0.2">
      <c r="B105" s="243"/>
      <c r="C105" s="193"/>
      <c r="D105" s="205"/>
      <c r="E105" s="205"/>
      <c r="F105" s="205"/>
      <c r="G105" s="208"/>
      <c r="H105" s="203"/>
    </row>
    <row r="106" spans="2:9" x14ac:dyDescent="0.2">
      <c r="B106" s="243"/>
      <c r="C106" s="193"/>
      <c r="D106" s="205"/>
      <c r="E106" s="205"/>
      <c r="F106" s="205"/>
      <c r="G106" s="208"/>
      <c r="H106" s="203"/>
    </row>
    <row r="107" spans="2:9" s="224" customFormat="1" ht="24.95" customHeight="1" x14ac:dyDescent="0.2">
      <c r="B107" s="285" t="str">
        <f>$B$10</f>
        <v>C3.3</v>
      </c>
      <c r="C107" s="219" t="s">
        <v>2708</v>
      </c>
      <c r="D107" s="220"/>
      <c r="E107" s="220"/>
      <c r="F107" s="221"/>
      <c r="G107" s="221"/>
      <c r="H107" s="222">
        <f>SUM(H57:H106)</f>
        <v>0</v>
      </c>
      <c r="I107" s="223"/>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row r="126" spans="6:6" x14ac:dyDescent="0.2">
      <c r="F126" s="289"/>
    </row>
    <row r="127" spans="6:6" x14ac:dyDescent="0.2">
      <c r="F127" s="289"/>
    </row>
  </sheetData>
  <mergeCells count="18">
    <mergeCell ref="F1:H1"/>
    <mergeCell ref="B5:G7"/>
    <mergeCell ref="H4:H7"/>
    <mergeCell ref="B4:G4"/>
    <mergeCell ref="B18:E18"/>
    <mergeCell ref="F18:H20"/>
    <mergeCell ref="B19:E19"/>
    <mergeCell ref="B20:E20"/>
    <mergeCell ref="B52:G52"/>
    <mergeCell ref="H52:H55"/>
    <mergeCell ref="B53:G55"/>
    <mergeCell ref="B21:G21"/>
    <mergeCell ref="H21:H24"/>
    <mergeCell ref="B22:G24"/>
    <mergeCell ref="B49:E49"/>
    <mergeCell ref="F49:H51"/>
    <mergeCell ref="B50:E50"/>
    <mergeCell ref="B51:E51"/>
  </mergeCells>
  <pageMargins left="0.43307086614173229" right="0.31496062992125984" top="0.43307086614173229" bottom="0.62992125984251968" header="0.35433070866141736" footer="0.31496062992125984"/>
  <pageSetup paperSize="9" scale="77" orientation="portrait"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4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4840-8989-4EB7-AB6A-38BC5A30C3EB}">
  <sheetPr codeName="Sheet54">
    <tabColor rgb="FF92D050"/>
    <pageSetUpPr fitToPage="1"/>
  </sheetPr>
  <dimension ref="B1:I127"/>
  <sheetViews>
    <sheetView view="pageBreakPreview" zoomScale="85" zoomScaleNormal="70" zoomScaleSheetLayoutView="85" workbookViewId="0">
      <selection activeCell="Q47" sqref="Q47"/>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3.85546875" style="230" customWidth="1"/>
    <col min="7" max="7" width="15.7109375" style="230" customWidth="1"/>
    <col min="8" max="8" width="15.7109375" style="197" customWidth="1"/>
    <col min="9" max="9" width="0.85546875" style="197" customWidth="1"/>
    <col min="10" max="16384" width="6.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305"/>
      <c r="C3" s="234"/>
      <c r="D3" s="305"/>
      <c r="E3" s="305"/>
      <c r="F3" s="305"/>
      <c r="G3" s="305"/>
      <c r="H3" s="235"/>
    </row>
    <row r="4" spans="2:9" x14ac:dyDescent="0.2">
      <c r="B4" s="417" t="s">
        <v>8</v>
      </c>
      <c r="C4" s="418"/>
      <c r="D4" s="418"/>
      <c r="E4" s="418"/>
      <c r="F4" s="418"/>
      <c r="G4" s="418"/>
      <c r="H4" s="424" t="str">
        <f>"CHAPTER "&amp;B10</f>
        <v>CHAPTER C4.2</v>
      </c>
      <c r="I4" s="307"/>
    </row>
    <row r="5" spans="2:9" ht="7.5" customHeight="1" x14ac:dyDescent="0.2">
      <c r="B5" s="420" t="str">
        <f>ContractDescription</f>
        <v>REHABILITATION OF PROVINCIAL ROAD P47-3 (KM 38.00 TO KM 48.00) IN THE EMPANGENI REGION</v>
      </c>
      <c r="C5" s="421"/>
      <c r="D5" s="421"/>
      <c r="E5" s="421"/>
      <c r="F5" s="421"/>
      <c r="G5" s="421"/>
      <c r="H5" s="425"/>
      <c r="I5" s="199"/>
    </row>
    <row r="6" spans="2:9" ht="12.75" customHeight="1" x14ac:dyDescent="0.2">
      <c r="B6" s="420"/>
      <c r="C6" s="421"/>
      <c r="D6" s="421"/>
      <c r="E6" s="421"/>
      <c r="F6" s="421"/>
      <c r="G6" s="421"/>
      <c r="H6" s="425"/>
      <c r="I6" s="199"/>
    </row>
    <row r="7" spans="2:9" ht="7.5" customHeight="1" x14ac:dyDescent="0.2">
      <c r="B7" s="422"/>
      <c r="C7" s="423"/>
      <c r="D7" s="423"/>
      <c r="E7" s="423"/>
      <c r="F7" s="423"/>
      <c r="G7" s="423"/>
      <c r="H7" s="426"/>
      <c r="I7" s="199"/>
    </row>
    <row r="8" spans="2:9" s="202" customFormat="1" ht="24.95" customHeight="1" x14ac:dyDescent="0.2">
      <c r="B8" s="236" t="s">
        <v>0</v>
      </c>
      <c r="C8" s="200" t="s">
        <v>1</v>
      </c>
      <c r="D8" s="200" t="s">
        <v>2</v>
      </c>
      <c r="E8" s="200" t="s">
        <v>10</v>
      </c>
      <c r="F8" s="200" t="s">
        <v>3</v>
      </c>
      <c r="G8" s="200" t="s">
        <v>4</v>
      </c>
      <c r="H8" s="200" t="s">
        <v>5</v>
      </c>
      <c r="I8" s="201"/>
    </row>
    <row r="9" spans="2:9" x14ac:dyDescent="0.2">
      <c r="B9" s="287"/>
      <c r="C9" s="195"/>
      <c r="D9" s="268"/>
      <c r="E9" s="205"/>
      <c r="F9" s="205"/>
      <c r="G9" s="205"/>
      <c r="H9" s="203" t="str">
        <f>IF(D9="","",F9*G9)</f>
        <v/>
      </c>
      <c r="I9" s="206"/>
    </row>
    <row r="10" spans="2:9" x14ac:dyDescent="0.2">
      <c r="B10" s="257" t="s">
        <v>2711</v>
      </c>
      <c r="C10" s="256" t="s">
        <v>2712</v>
      </c>
      <c r="D10" s="205"/>
      <c r="E10" s="205"/>
      <c r="F10" s="205"/>
      <c r="G10" s="205"/>
      <c r="H10" s="203" t="str">
        <f t="shared" ref="H10:H11" si="0">IF(D10="","",F10*G10)</f>
        <v/>
      </c>
      <c r="I10" s="206"/>
    </row>
    <row r="11" spans="2:9" x14ac:dyDescent="0.2">
      <c r="B11" s="243"/>
      <c r="C11" s="195"/>
      <c r="D11" s="205"/>
      <c r="E11" s="205"/>
      <c r="F11" s="205"/>
      <c r="G11" s="205"/>
      <c r="H11" s="203" t="str">
        <f t="shared" si="0"/>
        <v/>
      </c>
      <c r="I11" s="206"/>
    </row>
    <row r="12" spans="2:9" x14ac:dyDescent="0.2">
      <c r="B12" s="213"/>
      <c r="C12" s="250"/>
      <c r="D12" s="205"/>
      <c r="E12" s="205"/>
      <c r="F12" s="205"/>
      <c r="G12" s="205"/>
      <c r="H12" s="203"/>
      <c r="I12" s="206"/>
    </row>
    <row r="13" spans="2:9" x14ac:dyDescent="0.2">
      <c r="B13" s="243"/>
      <c r="C13" s="195"/>
      <c r="D13" s="205"/>
      <c r="E13" s="205"/>
      <c r="F13" s="205"/>
      <c r="G13" s="205"/>
      <c r="H13" s="203"/>
      <c r="I13" s="206"/>
    </row>
    <row r="14" spans="2:9" x14ac:dyDescent="0.2">
      <c r="B14" s="213"/>
      <c r="C14" s="198"/>
      <c r="D14" s="213"/>
      <c r="E14" s="205"/>
      <c r="F14" s="205"/>
      <c r="G14" s="205"/>
      <c r="H14" s="203"/>
      <c r="I14" s="206"/>
    </row>
    <row r="15" spans="2:9" x14ac:dyDescent="0.2">
      <c r="B15" s="243"/>
      <c r="C15" s="195"/>
      <c r="D15" s="205"/>
      <c r="E15" s="205"/>
      <c r="F15" s="205"/>
      <c r="G15" s="205"/>
      <c r="H15" s="203"/>
      <c r="I15" s="206"/>
    </row>
    <row r="16" spans="2:9" x14ac:dyDescent="0.2">
      <c r="B16" s="213"/>
      <c r="C16" s="250"/>
      <c r="D16" s="205"/>
      <c r="E16" s="205"/>
      <c r="F16" s="207"/>
      <c r="G16" s="208"/>
      <c r="H16" s="203"/>
      <c r="I16" s="209"/>
    </row>
    <row r="17" spans="2:9" x14ac:dyDescent="0.2">
      <c r="B17" s="255"/>
      <c r="D17" s="205"/>
      <c r="E17" s="205"/>
      <c r="F17" s="207"/>
      <c r="G17" s="205"/>
      <c r="H17" s="203"/>
      <c r="I17" s="206"/>
    </row>
    <row r="18" spans="2:9" x14ac:dyDescent="0.2">
      <c r="B18" s="213"/>
      <c r="C18" s="198"/>
      <c r="D18" s="205"/>
      <c r="E18" s="205"/>
      <c r="F18" s="207"/>
      <c r="G18" s="205"/>
      <c r="H18" s="203"/>
      <c r="I18" s="206"/>
    </row>
    <row r="19" spans="2:9" x14ac:dyDescent="0.2">
      <c r="B19" s="255"/>
      <c r="D19" s="213"/>
      <c r="E19" s="205"/>
      <c r="F19" s="207"/>
      <c r="G19" s="205"/>
      <c r="H19" s="203"/>
      <c r="I19" s="206"/>
    </row>
    <row r="20" spans="2:9" x14ac:dyDescent="0.2">
      <c r="B20" s="213"/>
      <c r="C20" s="198"/>
      <c r="D20" s="205"/>
      <c r="E20" s="205"/>
      <c r="F20" s="207"/>
      <c r="G20" s="205"/>
      <c r="H20" s="203"/>
      <c r="I20" s="206"/>
    </row>
    <row r="21" spans="2:9" x14ac:dyDescent="0.2">
      <c r="B21" s="213"/>
      <c r="C21" s="198"/>
      <c r="D21" s="205"/>
      <c r="E21" s="205"/>
      <c r="F21" s="207"/>
      <c r="G21" s="205"/>
      <c r="H21" s="203"/>
      <c r="I21" s="206"/>
    </row>
    <row r="22" spans="2:9" x14ac:dyDescent="0.2">
      <c r="B22" s="213"/>
      <c r="C22" s="198"/>
      <c r="D22" s="205"/>
      <c r="E22" s="205"/>
      <c r="F22" s="207"/>
      <c r="G22" s="205"/>
      <c r="H22" s="203"/>
      <c r="I22" s="209"/>
    </row>
    <row r="23" spans="2:9" x14ac:dyDescent="0.2">
      <c r="B23" s="255"/>
      <c r="D23" s="213"/>
      <c r="E23" s="205"/>
      <c r="F23" s="207"/>
      <c r="G23" s="205"/>
      <c r="H23" s="203"/>
      <c r="I23" s="209"/>
    </row>
    <row r="24" spans="2:9" x14ac:dyDescent="0.2">
      <c r="B24" s="213"/>
      <c r="C24" s="198"/>
      <c r="D24" s="205"/>
      <c r="E24" s="205"/>
      <c r="F24" s="207"/>
      <c r="G24" s="205"/>
      <c r="H24" s="203"/>
      <c r="I24" s="206"/>
    </row>
    <row r="25" spans="2:9" x14ac:dyDescent="0.2">
      <c r="B25" s="255"/>
      <c r="D25" s="205"/>
      <c r="E25" s="205"/>
      <c r="F25" s="207"/>
      <c r="G25" s="274"/>
      <c r="H25" s="203"/>
      <c r="I25" s="206"/>
    </row>
    <row r="26" spans="2:9" s="224" customFormat="1" ht="19.5" hidden="1" customHeight="1" x14ac:dyDescent="0.2">
      <c r="B26" s="284"/>
      <c r="C26" s="219"/>
      <c r="D26" s="220"/>
      <c r="E26" s="220"/>
      <c r="F26" s="221"/>
      <c r="G26" s="221"/>
      <c r="H26" s="222"/>
      <c r="I26" s="223"/>
    </row>
    <row r="27" spans="2:9" hidden="1" x14ac:dyDescent="0.2">
      <c r="B27" s="413"/>
      <c r="C27" s="413"/>
      <c r="D27" s="413"/>
      <c r="E27" s="413"/>
      <c r="F27" s="414"/>
      <c r="G27" s="414"/>
      <c r="H27" s="414"/>
    </row>
    <row r="28" spans="2:9" hidden="1" x14ac:dyDescent="0.2">
      <c r="B28" s="413"/>
      <c r="C28" s="413"/>
      <c r="D28" s="413"/>
      <c r="E28" s="413"/>
      <c r="F28" s="414"/>
      <c r="G28" s="414"/>
      <c r="H28" s="414"/>
    </row>
    <row r="29" spans="2:9" hidden="1" x14ac:dyDescent="0.2">
      <c r="B29" s="416"/>
      <c r="C29" s="416"/>
      <c r="D29" s="416"/>
      <c r="E29" s="416"/>
      <c r="F29" s="415"/>
      <c r="G29" s="415"/>
      <c r="H29" s="415"/>
    </row>
    <row r="30" spans="2:9" hidden="1" x14ac:dyDescent="0.2">
      <c r="B30" s="417"/>
      <c r="C30" s="418"/>
      <c r="D30" s="418"/>
      <c r="E30" s="418"/>
      <c r="F30" s="418"/>
      <c r="G30" s="418"/>
      <c r="H30" s="419"/>
      <c r="I30" s="307"/>
    </row>
    <row r="31" spans="2:9" hidden="1" x14ac:dyDescent="0.2">
      <c r="B31" s="420"/>
      <c r="C31" s="421"/>
      <c r="D31" s="421"/>
      <c r="E31" s="421"/>
      <c r="F31" s="421"/>
      <c r="G31" s="421"/>
      <c r="H31" s="414"/>
      <c r="I31" s="199"/>
    </row>
    <row r="32" spans="2:9" hidden="1" x14ac:dyDescent="0.2">
      <c r="B32" s="420"/>
      <c r="C32" s="421"/>
      <c r="D32" s="421"/>
      <c r="E32" s="421"/>
      <c r="F32" s="421"/>
      <c r="G32" s="421"/>
      <c r="H32" s="414"/>
      <c r="I32" s="199"/>
    </row>
    <row r="33" spans="2:9" hidden="1" x14ac:dyDescent="0.2">
      <c r="B33" s="422"/>
      <c r="C33" s="423"/>
      <c r="D33" s="423"/>
      <c r="E33" s="423"/>
      <c r="F33" s="423"/>
      <c r="G33" s="423"/>
      <c r="H33" s="415"/>
      <c r="I33" s="199"/>
    </row>
    <row r="34" spans="2:9" s="202" customFormat="1" ht="24.95" hidden="1" customHeight="1" x14ac:dyDescent="0.2">
      <c r="B34" s="236"/>
      <c r="C34" s="200"/>
      <c r="D34" s="200"/>
      <c r="E34" s="200"/>
      <c r="F34" s="200"/>
      <c r="G34" s="200"/>
      <c r="H34" s="200"/>
      <c r="I34" s="201"/>
    </row>
    <row r="35" spans="2:9" s="224" customFormat="1" ht="19.5" hidden="1" customHeight="1" x14ac:dyDescent="0.2">
      <c r="B35" s="284"/>
      <c r="C35" s="219"/>
      <c r="D35" s="220"/>
      <c r="E35" s="220"/>
      <c r="F35" s="221"/>
      <c r="G35" s="221"/>
      <c r="H35" s="222"/>
      <c r="I35" s="223"/>
    </row>
    <row r="36" spans="2:9" hidden="1" x14ac:dyDescent="0.2">
      <c r="B36" s="255"/>
      <c r="D36" s="205"/>
      <c r="E36" s="205"/>
      <c r="F36" s="205"/>
      <c r="G36" s="208"/>
      <c r="H36" s="203"/>
      <c r="I36" s="206"/>
    </row>
    <row r="37" spans="2:9" x14ac:dyDescent="0.2">
      <c r="B37" s="213"/>
      <c r="C37" s="250"/>
      <c r="D37" s="205"/>
      <c r="E37" s="205"/>
      <c r="F37" s="205"/>
      <c r="G37" s="208"/>
      <c r="H37" s="203"/>
      <c r="I37" s="206"/>
    </row>
    <row r="38" spans="2:9" x14ac:dyDescent="0.2">
      <c r="B38" s="255"/>
      <c r="D38" s="205"/>
      <c r="E38" s="205"/>
      <c r="F38" s="207"/>
      <c r="G38" s="208"/>
      <c r="H38" s="203"/>
      <c r="I38" s="206"/>
    </row>
    <row r="39" spans="2:9" x14ac:dyDescent="0.2">
      <c r="B39" s="213"/>
      <c r="C39" s="198"/>
      <c r="D39" s="205"/>
      <c r="E39" s="205"/>
      <c r="F39" s="207"/>
      <c r="G39" s="205"/>
      <c r="H39" s="203"/>
      <c r="I39" s="206"/>
    </row>
    <row r="40" spans="2:9" x14ac:dyDescent="0.2">
      <c r="B40" s="255"/>
      <c r="D40" s="205"/>
      <c r="E40" s="205"/>
      <c r="F40" s="207"/>
      <c r="G40" s="205"/>
      <c r="H40" s="203"/>
      <c r="I40" s="206"/>
    </row>
    <row r="41" spans="2:9" x14ac:dyDescent="0.2">
      <c r="B41" s="213"/>
      <c r="C41" s="198"/>
      <c r="D41" s="205"/>
      <c r="E41" s="205"/>
      <c r="F41" s="207"/>
      <c r="G41" s="205"/>
      <c r="H41" s="203"/>
      <c r="I41" s="206"/>
    </row>
    <row r="42" spans="2:9" x14ac:dyDescent="0.2">
      <c r="B42" s="243"/>
      <c r="C42" s="195"/>
      <c r="D42" s="205"/>
      <c r="E42" s="205"/>
      <c r="F42" s="205"/>
      <c r="G42" s="208"/>
      <c r="H42" s="203"/>
      <c r="I42" s="206"/>
    </row>
    <row r="43" spans="2:9" hidden="1" x14ac:dyDescent="0.2">
      <c r="B43" s="255"/>
      <c r="C43" s="195"/>
      <c r="D43" s="205"/>
      <c r="E43" s="205"/>
      <c r="F43" s="205"/>
      <c r="G43" s="241"/>
      <c r="H43" s="203"/>
      <c r="I43" s="206"/>
    </row>
    <row r="44" spans="2:9" s="224" customFormat="1" ht="19.5" hidden="1" customHeight="1" x14ac:dyDescent="0.2">
      <c r="B44" s="284"/>
      <c r="C44" s="219"/>
      <c r="D44" s="220"/>
      <c r="E44" s="220"/>
      <c r="F44" s="221"/>
      <c r="G44" s="244"/>
      <c r="H44" s="222"/>
      <c r="I44" s="223"/>
    </row>
    <row r="45" spans="2:9" hidden="1" x14ac:dyDescent="0.2">
      <c r="B45" s="413"/>
      <c r="C45" s="413"/>
      <c r="D45" s="413"/>
      <c r="E45" s="413"/>
      <c r="F45" s="414"/>
      <c r="G45" s="427"/>
      <c r="H45" s="414"/>
    </row>
    <row r="46" spans="2:9" hidden="1" x14ac:dyDescent="0.2">
      <c r="B46" s="413"/>
      <c r="C46" s="413"/>
      <c r="D46" s="413"/>
      <c r="E46" s="413"/>
      <c r="F46" s="414"/>
      <c r="G46" s="427"/>
      <c r="H46" s="414"/>
    </row>
    <row r="47" spans="2:9" hidden="1" x14ac:dyDescent="0.2">
      <c r="B47" s="416"/>
      <c r="C47" s="416"/>
      <c r="D47" s="416"/>
      <c r="E47" s="416"/>
      <c r="F47" s="415"/>
      <c r="G47" s="428"/>
      <c r="H47" s="415"/>
    </row>
    <row r="48" spans="2:9" hidden="1" x14ac:dyDescent="0.2">
      <c r="B48" s="417"/>
      <c r="C48" s="418"/>
      <c r="D48" s="418"/>
      <c r="E48" s="418"/>
      <c r="F48" s="418"/>
      <c r="G48" s="429"/>
      <c r="H48" s="419"/>
      <c r="I48" s="307"/>
    </row>
    <row r="49" spans="2:9" hidden="1" x14ac:dyDescent="0.2">
      <c r="B49" s="420"/>
      <c r="C49" s="421"/>
      <c r="D49" s="421"/>
      <c r="E49" s="421"/>
      <c r="F49" s="421"/>
      <c r="G49" s="430"/>
      <c r="H49" s="414"/>
      <c r="I49" s="199"/>
    </row>
    <row r="50" spans="2:9" hidden="1" x14ac:dyDescent="0.2">
      <c r="B50" s="420"/>
      <c r="C50" s="421"/>
      <c r="D50" s="421"/>
      <c r="E50" s="421"/>
      <c r="F50" s="421"/>
      <c r="G50" s="430"/>
      <c r="H50" s="414"/>
      <c r="I50" s="199"/>
    </row>
    <row r="51" spans="2:9" hidden="1" x14ac:dyDescent="0.2">
      <c r="B51" s="422"/>
      <c r="C51" s="423"/>
      <c r="D51" s="423"/>
      <c r="E51" s="423"/>
      <c r="F51" s="423"/>
      <c r="G51" s="431"/>
      <c r="H51" s="415"/>
      <c r="I51" s="199"/>
    </row>
    <row r="52" spans="2:9" s="202" customFormat="1" ht="24.95" hidden="1" customHeight="1" x14ac:dyDescent="0.2">
      <c r="B52" s="236"/>
      <c r="C52" s="200"/>
      <c r="D52" s="200"/>
      <c r="E52" s="200"/>
      <c r="F52" s="200"/>
      <c r="G52" s="240"/>
      <c r="H52" s="200"/>
      <c r="I52" s="201"/>
    </row>
    <row r="53" spans="2:9" s="224" customFormat="1" ht="19.5" hidden="1" customHeight="1" x14ac:dyDescent="0.2">
      <c r="B53" s="284"/>
      <c r="C53" s="219"/>
      <c r="D53" s="220"/>
      <c r="E53" s="220"/>
      <c r="F53" s="221"/>
      <c r="G53" s="244"/>
      <c r="H53" s="222"/>
      <c r="I53" s="223"/>
    </row>
    <row r="54" spans="2:9" x14ac:dyDescent="0.2">
      <c r="B54" s="255"/>
      <c r="C54" s="195"/>
      <c r="D54" s="205"/>
      <c r="E54" s="205"/>
      <c r="F54" s="205"/>
      <c r="G54" s="241"/>
      <c r="H54" s="203"/>
      <c r="I54" s="206"/>
    </row>
    <row r="55" spans="2:9" x14ac:dyDescent="0.2">
      <c r="B55" s="213"/>
      <c r="C55" s="198"/>
      <c r="D55" s="205"/>
      <c r="E55" s="205"/>
      <c r="F55" s="205"/>
      <c r="G55" s="241"/>
      <c r="H55" s="203"/>
      <c r="I55" s="206"/>
    </row>
    <row r="56" spans="2:9" x14ac:dyDescent="0.2">
      <c r="B56" s="255"/>
      <c r="C56" s="195"/>
      <c r="D56" s="205"/>
      <c r="E56" s="205"/>
      <c r="F56" s="205"/>
      <c r="G56" s="241"/>
      <c r="H56" s="203"/>
      <c r="I56" s="206"/>
    </row>
    <row r="57" spans="2:9" x14ac:dyDescent="0.2">
      <c r="B57" s="213"/>
      <c r="C57" s="198"/>
      <c r="D57" s="205"/>
      <c r="E57" s="205"/>
      <c r="F57" s="205"/>
      <c r="G57" s="241"/>
      <c r="H57" s="203"/>
      <c r="I57" s="206"/>
    </row>
    <row r="58" spans="2:9" x14ac:dyDescent="0.2">
      <c r="B58" s="243"/>
      <c r="C58" s="195"/>
      <c r="D58" s="205"/>
      <c r="E58" s="205"/>
      <c r="F58" s="205"/>
      <c r="G58" s="241"/>
      <c r="H58" s="203"/>
      <c r="I58" s="206"/>
    </row>
    <row r="59" spans="2:9" x14ac:dyDescent="0.2">
      <c r="B59" s="243"/>
      <c r="C59" s="198"/>
      <c r="D59" s="205"/>
      <c r="E59" s="205"/>
      <c r="F59" s="207"/>
      <c r="G59" s="241"/>
      <c r="H59" s="203"/>
      <c r="I59" s="206"/>
    </row>
    <row r="60" spans="2:9" x14ac:dyDescent="0.2">
      <c r="B60" s="243"/>
      <c r="D60" s="205"/>
      <c r="E60" s="205"/>
      <c r="F60" s="207"/>
      <c r="G60" s="241"/>
      <c r="H60" s="203"/>
      <c r="I60" s="206"/>
    </row>
    <row r="61" spans="2:9" x14ac:dyDescent="0.2">
      <c r="B61" s="243"/>
      <c r="C61" s="195"/>
      <c r="D61" s="205"/>
      <c r="E61" s="205"/>
      <c r="F61" s="207"/>
      <c r="G61" s="241"/>
      <c r="H61" s="203"/>
      <c r="I61" s="206"/>
    </row>
    <row r="62" spans="2:9" x14ac:dyDescent="0.2">
      <c r="B62" s="243"/>
      <c r="C62" s="195"/>
      <c r="D62" s="205"/>
      <c r="E62" s="205"/>
      <c r="F62" s="207"/>
      <c r="G62" s="241"/>
      <c r="H62" s="203"/>
      <c r="I62" s="206"/>
    </row>
    <row r="63" spans="2:9" s="224" customFormat="1" ht="24.95" customHeight="1" x14ac:dyDescent="0.2">
      <c r="B63" s="285" t="str">
        <f>$B$10</f>
        <v>C4.2</v>
      </c>
      <c r="C63" s="219" t="s">
        <v>2708</v>
      </c>
      <c r="D63" s="220"/>
      <c r="E63" s="220"/>
      <c r="F63" s="221"/>
      <c r="G63" s="244"/>
      <c r="H63" s="222">
        <f>SUM(H53:H62)</f>
        <v>0</v>
      </c>
      <c r="I63" s="223"/>
    </row>
    <row r="64" spans="2:9" x14ac:dyDescent="0.2">
      <c r="G64" s="239"/>
    </row>
    <row r="65" spans="7:7" x14ac:dyDescent="0.2">
      <c r="G65" s="239"/>
    </row>
    <row r="66" spans="7:7" x14ac:dyDescent="0.2">
      <c r="G66" s="239"/>
    </row>
    <row r="67" spans="7:7" x14ac:dyDescent="0.2">
      <c r="G67" s="239"/>
    </row>
    <row r="68" spans="7:7" x14ac:dyDescent="0.2">
      <c r="G68" s="239"/>
    </row>
    <row r="69" spans="7:7" x14ac:dyDescent="0.2">
      <c r="G69" s="239"/>
    </row>
    <row r="70" spans="7:7" x14ac:dyDescent="0.2">
      <c r="G70" s="239"/>
    </row>
    <row r="71" spans="7:7" x14ac:dyDescent="0.2">
      <c r="G71" s="239"/>
    </row>
    <row r="72" spans="7:7" x14ac:dyDescent="0.2">
      <c r="G72" s="239"/>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row r="126" spans="6:6" x14ac:dyDescent="0.2">
      <c r="F126" s="289"/>
    </row>
    <row r="127" spans="6:6" x14ac:dyDescent="0.2">
      <c r="F127" s="289"/>
    </row>
  </sheetData>
  <mergeCells count="18">
    <mergeCell ref="F1:H1"/>
    <mergeCell ref="B5:G7"/>
    <mergeCell ref="H4:H7"/>
    <mergeCell ref="B4:G4"/>
    <mergeCell ref="B27:E27"/>
    <mergeCell ref="F27:H29"/>
    <mergeCell ref="B28:E28"/>
    <mergeCell ref="B29:E29"/>
    <mergeCell ref="B48:G48"/>
    <mergeCell ref="H48:H51"/>
    <mergeCell ref="B49:G51"/>
    <mergeCell ref="B30:G30"/>
    <mergeCell ref="H30:H33"/>
    <mergeCell ref="B31:G33"/>
    <mergeCell ref="B45:E45"/>
    <mergeCell ref="F45:H47"/>
    <mergeCell ref="B46:E46"/>
    <mergeCell ref="B47:E47"/>
  </mergeCells>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1D634-D43C-4E5E-BE94-4AFC972C4ABA}">
  <sheetPr codeName="Sheet55">
    <tabColor rgb="FF92D050"/>
    <pageSetUpPr fitToPage="1"/>
  </sheetPr>
  <dimension ref="B1:I281"/>
  <sheetViews>
    <sheetView view="pageBreakPreview" zoomScale="80" zoomScaleNormal="85" zoomScaleSheetLayoutView="80" workbookViewId="0">
      <selection activeCell="Q47" sqref="Q47"/>
    </sheetView>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2.28515625" style="4" customWidth="1"/>
    <col min="7" max="7" width="13" style="1" customWidth="1"/>
    <col min="8" max="8" width="17.4257812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C4.3</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s="9" customFormat="1" x14ac:dyDescent="0.2">
      <c r="B9" s="88"/>
      <c r="C9" s="87"/>
      <c r="D9" s="87"/>
      <c r="E9" s="87"/>
      <c r="F9" s="87"/>
      <c r="G9" s="87"/>
      <c r="H9" s="87"/>
      <c r="I9" s="12"/>
    </row>
    <row r="10" spans="2:9" s="9" customFormat="1" x14ac:dyDescent="0.2">
      <c r="B10" s="71" t="s">
        <v>2716</v>
      </c>
      <c r="C10" s="20" t="s">
        <v>2720</v>
      </c>
      <c r="D10" s="51"/>
      <c r="E10" s="51"/>
      <c r="F10" s="51"/>
      <c r="G10" s="51"/>
      <c r="H10" s="51"/>
      <c r="I10" s="12"/>
    </row>
    <row r="11" spans="2:9" s="9" customFormat="1" x14ac:dyDescent="0.2">
      <c r="B11" s="21"/>
      <c r="C11" s="22"/>
      <c r="D11" s="22"/>
      <c r="E11" s="22"/>
      <c r="F11" s="22"/>
      <c r="G11" s="22"/>
      <c r="H11" s="22"/>
      <c r="I11" s="12"/>
    </row>
    <row r="12" spans="2:9" x14ac:dyDescent="0.2">
      <c r="B12" s="108"/>
      <c r="C12" s="65"/>
      <c r="D12" s="22"/>
      <c r="E12" s="15"/>
      <c r="F12" s="15"/>
      <c r="G12" s="16"/>
      <c r="H12" s="17"/>
      <c r="I12" s="18"/>
    </row>
    <row r="13" spans="2:9" x14ac:dyDescent="0.2">
      <c r="B13" s="107"/>
      <c r="C13" s="52"/>
      <c r="D13" s="22"/>
      <c r="E13" s="22"/>
      <c r="F13" s="22"/>
      <c r="G13" s="41"/>
      <c r="H13" s="17"/>
      <c r="I13" s="42"/>
    </row>
    <row r="14" spans="2:9" x14ac:dyDescent="0.2">
      <c r="B14" s="108"/>
      <c r="C14" s="16"/>
      <c r="D14" s="38"/>
      <c r="E14" s="22"/>
      <c r="F14" s="22"/>
      <c r="G14" s="41"/>
      <c r="H14" s="17"/>
      <c r="I14" s="42"/>
    </row>
    <row r="15" spans="2:9" x14ac:dyDescent="0.2">
      <c r="B15" s="107"/>
      <c r="C15" s="52"/>
      <c r="D15" s="38"/>
      <c r="E15" s="22"/>
      <c r="F15" s="22"/>
      <c r="G15" s="41"/>
      <c r="H15" s="17"/>
      <c r="I15" s="42"/>
    </row>
    <row r="16" spans="2:9" x14ac:dyDescent="0.2">
      <c r="B16" s="108"/>
      <c r="C16" s="65"/>
      <c r="D16" s="38"/>
      <c r="E16" s="22"/>
      <c r="F16" s="22"/>
      <c r="G16" s="41"/>
      <c r="H16" s="17"/>
      <c r="I16" s="42"/>
    </row>
    <row r="17" spans="2:9" x14ac:dyDescent="0.2">
      <c r="B17" s="107"/>
      <c r="C17" s="52"/>
      <c r="D17" s="38"/>
      <c r="E17" s="22"/>
      <c r="F17" s="23"/>
      <c r="G17" s="24"/>
      <c r="H17" s="17"/>
      <c r="I17" s="43"/>
    </row>
    <row r="18" spans="2:9" x14ac:dyDescent="0.2">
      <c r="B18" s="108"/>
      <c r="C18" s="65"/>
      <c r="D18" s="38"/>
      <c r="E18" s="22"/>
      <c r="F18" s="23"/>
      <c r="G18" s="24"/>
      <c r="H18" s="17"/>
      <c r="I18" s="43"/>
    </row>
    <row r="19" spans="2:9" x14ac:dyDescent="0.2">
      <c r="B19" s="107"/>
      <c r="C19" s="52"/>
      <c r="D19" s="38"/>
      <c r="E19" s="22"/>
      <c r="F19" s="23"/>
      <c r="G19" s="24"/>
      <c r="H19" s="17"/>
      <c r="I19" s="43"/>
    </row>
    <row r="20" spans="2:9" x14ac:dyDescent="0.2">
      <c r="B20" s="108"/>
      <c r="C20" s="65"/>
      <c r="D20" s="38"/>
      <c r="E20" s="22"/>
      <c r="F20" s="23"/>
      <c r="G20" s="41"/>
      <c r="H20" s="17"/>
      <c r="I20" s="42"/>
    </row>
    <row r="21" spans="2:9" x14ac:dyDescent="0.2">
      <c r="B21" s="107"/>
      <c r="C21" s="52"/>
      <c r="D21" s="38"/>
      <c r="E21" s="22"/>
      <c r="F21" s="23"/>
      <c r="G21" s="44"/>
      <c r="H21" s="17"/>
      <c r="I21" s="42"/>
    </row>
    <row r="22" spans="2:9" x14ac:dyDescent="0.2">
      <c r="B22" s="108"/>
      <c r="C22" s="65"/>
      <c r="D22" s="38"/>
      <c r="E22" s="22"/>
      <c r="F22" s="23"/>
      <c r="G22" s="41"/>
      <c r="H22" s="17"/>
      <c r="I22" s="45"/>
    </row>
    <row r="23" spans="2:9" x14ac:dyDescent="0.2">
      <c r="B23" s="107"/>
      <c r="C23" s="52"/>
      <c r="D23" s="38"/>
      <c r="E23" s="22"/>
      <c r="F23" s="22"/>
      <c r="G23" s="39"/>
      <c r="H23" s="17"/>
      <c r="I23" s="42"/>
    </row>
    <row r="24" spans="2:9" hidden="1" x14ac:dyDescent="0.2">
      <c r="B24" s="108"/>
      <c r="C24" s="16"/>
      <c r="D24" s="22"/>
      <c r="E24" s="22"/>
      <c r="F24" s="22"/>
      <c r="G24" s="39"/>
      <c r="H24" s="17"/>
      <c r="I24" s="42"/>
    </row>
    <row r="25" spans="2:9" hidden="1" x14ac:dyDescent="0.2">
      <c r="B25" s="50"/>
      <c r="C25" s="14"/>
      <c r="D25" s="22"/>
      <c r="E25" s="22"/>
      <c r="F25" s="22"/>
      <c r="G25" s="39"/>
      <c r="H25" s="17"/>
      <c r="I25" s="42"/>
    </row>
    <row r="26" spans="2:9" hidden="1" x14ac:dyDescent="0.2">
      <c r="B26" s="108"/>
      <c r="C26" s="16"/>
      <c r="D26" s="22"/>
      <c r="E26" s="22"/>
      <c r="F26" s="22"/>
      <c r="G26" s="39"/>
      <c r="H26" s="17"/>
      <c r="I26" s="42"/>
    </row>
    <row r="27" spans="2:9" hidden="1" x14ac:dyDescent="0.2">
      <c r="B27" s="107"/>
      <c r="C27" s="14"/>
      <c r="D27" s="22"/>
      <c r="E27" s="22"/>
      <c r="F27" s="22"/>
      <c r="G27" s="39"/>
      <c r="H27" s="17"/>
      <c r="I27" s="42"/>
    </row>
    <row r="28" spans="2:9" hidden="1" x14ac:dyDescent="0.2">
      <c r="B28" s="108"/>
      <c r="C28" s="65"/>
      <c r="D28" s="22"/>
      <c r="E28" s="22"/>
      <c r="F28" s="22"/>
      <c r="G28" s="39"/>
      <c r="H28" s="17"/>
      <c r="I28" s="42"/>
    </row>
    <row r="29" spans="2:9" hidden="1" x14ac:dyDescent="0.2">
      <c r="B29" s="50"/>
      <c r="C29" s="14"/>
      <c r="D29" s="22"/>
      <c r="E29" s="22"/>
      <c r="F29" s="22"/>
      <c r="G29" s="39"/>
      <c r="H29" s="17"/>
      <c r="I29" s="42"/>
    </row>
    <row r="30" spans="2:9" hidden="1" x14ac:dyDescent="0.2">
      <c r="B30" s="50"/>
      <c r="C30" s="65"/>
      <c r="D30" s="22"/>
      <c r="E30" s="22"/>
      <c r="F30" s="22"/>
      <c r="G30" s="39"/>
      <c r="H30" s="17"/>
      <c r="I30" s="42"/>
    </row>
    <row r="31" spans="2:9" hidden="1" x14ac:dyDescent="0.2">
      <c r="B31" s="50"/>
      <c r="C31" s="52"/>
      <c r="D31" s="22"/>
      <c r="E31" s="22"/>
      <c r="F31" s="22"/>
      <c r="G31" s="39"/>
      <c r="H31" s="17"/>
      <c r="I31" s="42"/>
    </row>
    <row r="32" spans="2:9" hidden="1" x14ac:dyDescent="0.2">
      <c r="B32" s="50"/>
      <c r="C32" s="65"/>
      <c r="D32" s="22"/>
      <c r="E32" s="22"/>
      <c r="F32" s="22"/>
      <c r="G32" s="39"/>
      <c r="H32" s="17"/>
      <c r="I32" s="42"/>
    </row>
    <row r="33" spans="2:9" hidden="1" x14ac:dyDescent="0.2">
      <c r="B33" s="50"/>
      <c r="C33" s="52"/>
      <c r="D33" s="22"/>
      <c r="E33" s="22"/>
      <c r="F33" s="22"/>
      <c r="G33" s="39"/>
      <c r="H33" s="17"/>
      <c r="I33" s="42"/>
    </row>
    <row r="34" spans="2:9" hidden="1" x14ac:dyDescent="0.2">
      <c r="B34" s="50"/>
      <c r="C34" s="65"/>
      <c r="D34" s="22"/>
      <c r="E34" s="22"/>
      <c r="F34" s="22"/>
      <c r="G34" s="39"/>
      <c r="H34" s="17"/>
      <c r="I34" s="42"/>
    </row>
    <row r="35" spans="2:9" hidden="1" x14ac:dyDescent="0.2">
      <c r="B35" s="50"/>
      <c r="C35" s="14"/>
      <c r="D35" s="22"/>
      <c r="E35" s="22"/>
      <c r="F35" s="22"/>
      <c r="G35" s="39"/>
      <c r="H35" s="17"/>
      <c r="I35" s="42"/>
    </row>
    <row r="36" spans="2:9" hidden="1" x14ac:dyDescent="0.2">
      <c r="B36" s="108"/>
      <c r="C36" s="65"/>
      <c r="D36" s="22"/>
      <c r="E36" s="22"/>
      <c r="F36" s="22"/>
      <c r="G36" s="39"/>
      <c r="H36" s="17"/>
      <c r="I36" s="42"/>
    </row>
    <row r="37" spans="2:9" hidden="1" x14ac:dyDescent="0.2">
      <c r="B37" s="50"/>
      <c r="C37" s="14"/>
      <c r="D37" s="22"/>
      <c r="E37" s="22"/>
      <c r="F37" s="22"/>
      <c r="G37" s="39"/>
      <c r="H37" s="17"/>
      <c r="I37" s="42"/>
    </row>
    <row r="38" spans="2:9" hidden="1" x14ac:dyDescent="0.2">
      <c r="B38" s="50"/>
      <c r="C38" s="65"/>
      <c r="D38" s="22"/>
      <c r="E38" s="22"/>
      <c r="F38" s="22"/>
      <c r="G38" s="39"/>
      <c r="H38" s="17"/>
      <c r="I38" s="42"/>
    </row>
    <row r="39" spans="2:9" hidden="1" x14ac:dyDescent="0.2">
      <c r="B39" s="50"/>
      <c r="C39" s="52"/>
      <c r="D39" s="22"/>
      <c r="E39" s="22"/>
      <c r="F39" s="22"/>
      <c r="G39" s="39"/>
      <c r="H39" s="17"/>
      <c r="I39" s="42"/>
    </row>
    <row r="40" spans="2:9" hidden="1" x14ac:dyDescent="0.2">
      <c r="B40" s="50"/>
      <c r="C40" s="65"/>
      <c r="D40" s="22"/>
      <c r="E40" s="22"/>
      <c r="F40" s="22"/>
      <c r="G40" s="39"/>
      <c r="H40" s="17"/>
      <c r="I40" s="42"/>
    </row>
    <row r="41" spans="2:9" hidden="1" x14ac:dyDescent="0.2">
      <c r="B41" s="50"/>
      <c r="C41" s="52"/>
      <c r="D41" s="22"/>
      <c r="E41" s="22"/>
      <c r="F41" s="22"/>
      <c r="G41" s="39"/>
      <c r="H41" s="17"/>
      <c r="I41" s="42"/>
    </row>
    <row r="42" spans="2:9" hidden="1" x14ac:dyDescent="0.2">
      <c r="B42" s="50"/>
      <c r="C42" s="65"/>
      <c r="D42" s="22"/>
      <c r="E42" s="22"/>
      <c r="F42" s="22"/>
      <c r="G42" s="39"/>
      <c r="H42" s="17"/>
      <c r="I42" s="42"/>
    </row>
    <row r="43" spans="2:9" hidden="1" x14ac:dyDescent="0.2">
      <c r="B43" s="50"/>
      <c r="C43" s="14"/>
      <c r="D43" s="22"/>
      <c r="E43" s="22"/>
      <c r="F43" s="22"/>
      <c r="G43" s="39"/>
      <c r="H43" s="17"/>
      <c r="I43" s="42"/>
    </row>
    <row r="44" spans="2:9" hidden="1" x14ac:dyDescent="0.2">
      <c r="B44" s="108"/>
      <c r="C44" s="65"/>
      <c r="D44" s="22"/>
      <c r="E44" s="22"/>
      <c r="F44" s="22"/>
      <c r="G44" s="39"/>
      <c r="H44" s="17"/>
      <c r="I44" s="42"/>
    </row>
    <row r="45" spans="2:9" hidden="1" x14ac:dyDescent="0.2">
      <c r="B45" s="107"/>
      <c r="C45" s="14"/>
      <c r="D45" s="22"/>
      <c r="E45" s="22"/>
      <c r="F45" s="22"/>
      <c r="G45" s="39"/>
      <c r="H45" s="17"/>
      <c r="I45" s="42"/>
    </row>
    <row r="46" spans="2:9" hidden="1" x14ac:dyDescent="0.2">
      <c r="B46" s="50"/>
      <c r="C46" s="65"/>
      <c r="D46" s="22"/>
      <c r="E46" s="22"/>
      <c r="F46" s="22"/>
      <c r="G46" s="39"/>
      <c r="H46" s="17"/>
      <c r="I46" s="42"/>
    </row>
    <row r="47" spans="2:9" hidden="1" x14ac:dyDescent="0.2">
      <c r="B47" s="50"/>
      <c r="C47" s="52"/>
      <c r="D47" s="22"/>
      <c r="E47" s="22"/>
      <c r="F47" s="22"/>
      <c r="G47" s="39"/>
      <c r="H47" s="17"/>
      <c r="I47" s="42"/>
    </row>
    <row r="48" spans="2:9" hidden="1" x14ac:dyDescent="0.2">
      <c r="B48" s="50"/>
      <c r="C48" s="65"/>
      <c r="D48" s="22"/>
      <c r="E48" s="22"/>
      <c r="F48" s="22"/>
      <c r="G48" s="39"/>
      <c r="H48" s="17"/>
      <c r="I48" s="42"/>
    </row>
    <row r="49" spans="2:9" hidden="1" x14ac:dyDescent="0.2">
      <c r="B49" s="50"/>
      <c r="C49" s="52"/>
      <c r="D49" s="22"/>
      <c r="E49" s="22"/>
      <c r="F49" s="22"/>
      <c r="G49" s="39"/>
      <c r="H49" s="17"/>
      <c r="I49" s="42"/>
    </row>
    <row r="50" spans="2:9" hidden="1" x14ac:dyDescent="0.2">
      <c r="B50" s="50"/>
      <c r="C50" s="65"/>
      <c r="D50" s="22"/>
      <c r="E50" s="22"/>
      <c r="F50" s="22"/>
      <c r="G50" s="39"/>
      <c r="H50" s="17"/>
      <c r="I50" s="42"/>
    </row>
    <row r="51" spans="2:9" x14ac:dyDescent="0.2">
      <c r="B51" s="50"/>
      <c r="C51" s="14"/>
      <c r="D51" s="22"/>
      <c r="E51" s="22"/>
      <c r="F51" s="22"/>
      <c r="G51" s="39"/>
      <c r="H51" s="17"/>
      <c r="I51" s="42"/>
    </row>
    <row r="52" spans="2:9" x14ac:dyDescent="0.2">
      <c r="B52" s="108"/>
      <c r="C52" s="65"/>
      <c r="D52" s="22"/>
      <c r="E52" s="22"/>
      <c r="F52" s="22"/>
      <c r="G52" s="39"/>
      <c r="H52" s="17"/>
      <c r="I52" s="42"/>
    </row>
    <row r="53" spans="2:9" x14ac:dyDescent="0.2">
      <c r="B53" s="107"/>
      <c r="C53" s="52"/>
      <c r="D53" s="22"/>
      <c r="E53" s="22"/>
      <c r="F53" s="22"/>
      <c r="G53" s="39"/>
      <c r="H53" s="17"/>
      <c r="I53" s="42"/>
    </row>
    <row r="54" spans="2:9" hidden="1" x14ac:dyDescent="0.2">
      <c r="B54" s="108"/>
      <c r="C54" s="16"/>
      <c r="D54" s="38"/>
      <c r="E54" s="22"/>
      <c r="F54" s="22"/>
      <c r="G54" s="39"/>
      <c r="H54" s="17"/>
      <c r="I54" s="42"/>
    </row>
    <row r="55" spans="2:9" hidden="1" x14ac:dyDescent="0.2">
      <c r="B55" s="107"/>
      <c r="C55" s="52"/>
      <c r="D55" s="22"/>
      <c r="E55" s="22"/>
      <c r="F55" s="22"/>
      <c r="G55" s="39"/>
      <c r="H55" s="17"/>
      <c r="I55" s="42"/>
    </row>
    <row r="56" spans="2:9" x14ac:dyDescent="0.2">
      <c r="B56" s="108"/>
      <c r="C56" s="16"/>
      <c r="D56" s="38"/>
      <c r="E56" s="22"/>
      <c r="F56" s="22"/>
      <c r="G56" s="39"/>
      <c r="H56" s="17"/>
      <c r="I56" s="42"/>
    </row>
    <row r="57" spans="2:9" x14ac:dyDescent="0.2">
      <c r="B57" s="50"/>
      <c r="C57" s="14"/>
      <c r="D57" s="22"/>
      <c r="E57" s="22"/>
      <c r="F57" s="22"/>
      <c r="G57" s="39"/>
      <c r="H57" s="17"/>
      <c r="I57" s="42"/>
    </row>
    <row r="58" spans="2:9" x14ac:dyDescent="0.2">
      <c r="B58" s="108"/>
      <c r="C58" s="16"/>
      <c r="D58" s="22"/>
      <c r="E58" s="22"/>
      <c r="F58" s="22"/>
      <c r="G58" s="39"/>
      <c r="H58" s="17"/>
      <c r="I58" s="42"/>
    </row>
    <row r="59" spans="2:9" x14ac:dyDescent="0.2">
      <c r="B59" s="107"/>
      <c r="C59" s="14"/>
      <c r="D59" s="22"/>
      <c r="E59" s="22"/>
      <c r="F59" s="22"/>
      <c r="G59" s="39"/>
      <c r="H59" s="17"/>
      <c r="I59" s="42"/>
    </row>
    <row r="60" spans="2:9" x14ac:dyDescent="0.2">
      <c r="B60" s="108"/>
      <c r="C60" s="65"/>
      <c r="D60" s="22"/>
      <c r="E60" s="22"/>
      <c r="F60" s="22"/>
      <c r="G60" s="39"/>
      <c r="H60" s="17"/>
      <c r="I60" s="42"/>
    </row>
    <row r="61" spans="2:9" x14ac:dyDescent="0.2">
      <c r="B61" s="107"/>
      <c r="C61" s="52"/>
      <c r="D61" s="22"/>
      <c r="E61" s="22"/>
      <c r="F61" s="22"/>
      <c r="G61" s="39"/>
      <c r="H61" s="17"/>
      <c r="I61" s="42"/>
    </row>
    <row r="62" spans="2:9" x14ac:dyDescent="0.2">
      <c r="B62" s="108"/>
      <c r="C62" s="65"/>
      <c r="D62" s="22"/>
      <c r="E62" s="22"/>
      <c r="F62" s="22"/>
      <c r="G62" s="39"/>
      <c r="H62" s="17"/>
      <c r="I62" s="42"/>
    </row>
    <row r="63" spans="2:9" x14ac:dyDescent="0.2">
      <c r="B63" s="107"/>
      <c r="C63" s="52"/>
      <c r="D63" s="22"/>
      <c r="E63" s="22"/>
      <c r="F63" s="22"/>
      <c r="G63" s="39"/>
      <c r="H63" s="17"/>
      <c r="I63" s="42"/>
    </row>
    <row r="64" spans="2:9" hidden="1" x14ac:dyDescent="0.2">
      <c r="B64" s="108"/>
      <c r="C64" s="65"/>
      <c r="D64" s="22"/>
      <c r="E64" s="22"/>
      <c r="F64" s="22"/>
      <c r="G64" s="39"/>
      <c r="H64" s="17"/>
      <c r="I64" s="42"/>
    </row>
    <row r="65" spans="2:9" hidden="1" x14ac:dyDescent="0.2">
      <c r="B65" s="108"/>
      <c r="C65" s="65"/>
      <c r="D65" s="22"/>
      <c r="E65" s="22"/>
      <c r="F65" s="22"/>
      <c r="G65" s="39"/>
      <c r="H65" s="17"/>
      <c r="I65" s="42"/>
    </row>
    <row r="66" spans="2:9" hidden="1" x14ac:dyDescent="0.2">
      <c r="B66" s="108"/>
      <c r="C66" s="65"/>
      <c r="D66" s="22"/>
      <c r="E66" s="22"/>
      <c r="F66" s="22"/>
      <c r="G66" s="39"/>
      <c r="H66" s="17"/>
      <c r="I66" s="42"/>
    </row>
    <row r="67" spans="2:9" hidden="1" x14ac:dyDescent="0.2">
      <c r="B67" s="108"/>
      <c r="C67" s="65"/>
      <c r="D67" s="22"/>
      <c r="E67" s="22"/>
      <c r="F67" s="22"/>
      <c r="G67" s="39"/>
      <c r="H67" s="17"/>
      <c r="I67" s="42"/>
    </row>
    <row r="68" spans="2:9" hidden="1" x14ac:dyDescent="0.2">
      <c r="B68" s="108"/>
      <c r="C68" s="65"/>
      <c r="D68" s="22"/>
      <c r="E68" s="22"/>
      <c r="F68" s="22"/>
      <c r="G68" s="39"/>
      <c r="H68" s="17"/>
      <c r="I68" s="42"/>
    </row>
    <row r="69" spans="2:9" hidden="1" x14ac:dyDescent="0.2">
      <c r="B69" s="108"/>
      <c r="C69" s="65"/>
      <c r="D69" s="22"/>
      <c r="E69" s="22"/>
      <c r="F69" s="22"/>
      <c r="G69" s="39"/>
      <c r="H69" s="17"/>
      <c r="I69" s="42"/>
    </row>
    <row r="70" spans="2:9" hidden="1" x14ac:dyDescent="0.2">
      <c r="B70" s="108"/>
      <c r="C70" s="65"/>
      <c r="D70" s="22"/>
      <c r="E70" s="22"/>
      <c r="F70" s="22"/>
      <c r="G70" s="39"/>
      <c r="H70" s="17"/>
      <c r="I70" s="42"/>
    </row>
    <row r="71" spans="2:9" hidden="1" x14ac:dyDescent="0.2">
      <c r="B71" s="108"/>
      <c r="C71" s="65"/>
      <c r="D71" s="22"/>
      <c r="E71" s="22"/>
      <c r="F71" s="22"/>
      <c r="G71" s="39"/>
      <c r="H71" s="17"/>
      <c r="I71" s="42"/>
    </row>
    <row r="72" spans="2:9" hidden="1" x14ac:dyDescent="0.2">
      <c r="B72" s="108"/>
      <c r="C72" s="65"/>
      <c r="D72" s="22"/>
      <c r="E72" s="22"/>
      <c r="F72" s="22"/>
      <c r="G72" s="39"/>
      <c r="H72" s="17"/>
      <c r="I72" s="42"/>
    </row>
    <row r="73" spans="2:9" s="30" customFormat="1" ht="19.5" hidden="1" customHeight="1" x14ac:dyDescent="0.2">
      <c r="B73" s="106"/>
      <c r="C73" s="31"/>
      <c r="D73" s="32"/>
      <c r="E73" s="32"/>
      <c r="F73" s="33"/>
      <c r="G73" s="32"/>
      <c r="H73" s="34"/>
      <c r="I73" s="35"/>
    </row>
    <row r="74" spans="2:9" hidden="1" x14ac:dyDescent="0.2">
      <c r="B74" s="449"/>
      <c r="C74" s="449"/>
      <c r="D74" s="449"/>
      <c r="E74" s="449"/>
      <c r="F74" s="450"/>
      <c r="G74" s="450"/>
      <c r="H74" s="450"/>
    </row>
    <row r="75" spans="2:9" hidden="1" x14ac:dyDescent="0.2">
      <c r="B75" s="449"/>
      <c r="C75" s="449"/>
      <c r="D75" s="449"/>
      <c r="E75" s="449"/>
      <c r="F75" s="450"/>
      <c r="G75" s="450"/>
      <c r="H75" s="450"/>
    </row>
    <row r="76" spans="2:9" hidden="1" x14ac:dyDescent="0.2">
      <c r="B76" s="452"/>
      <c r="C76" s="452"/>
      <c r="D76" s="452"/>
      <c r="E76" s="452"/>
      <c r="F76" s="451"/>
      <c r="G76" s="451"/>
      <c r="H76" s="451"/>
    </row>
    <row r="77" spans="2:9" hidden="1" x14ac:dyDescent="0.2">
      <c r="B77" s="443"/>
      <c r="C77" s="444"/>
      <c r="D77" s="444"/>
      <c r="E77" s="444"/>
      <c r="F77" s="444"/>
      <c r="G77" s="444"/>
      <c r="H77" s="453"/>
      <c r="I77" s="6"/>
    </row>
    <row r="78" spans="2:9" hidden="1" x14ac:dyDescent="0.2">
      <c r="B78" s="445"/>
      <c r="C78" s="446"/>
      <c r="D78" s="446"/>
      <c r="E78" s="446"/>
      <c r="F78" s="446"/>
      <c r="G78" s="446"/>
      <c r="H78" s="450"/>
      <c r="I78" s="8"/>
    </row>
    <row r="79" spans="2:9" hidden="1" x14ac:dyDescent="0.2">
      <c r="B79" s="445"/>
      <c r="C79" s="446"/>
      <c r="D79" s="446"/>
      <c r="E79" s="446"/>
      <c r="F79" s="446"/>
      <c r="G79" s="446"/>
      <c r="H79" s="450"/>
      <c r="I79" s="8"/>
    </row>
    <row r="80" spans="2:9" hidden="1" x14ac:dyDescent="0.2">
      <c r="B80" s="447"/>
      <c r="C80" s="448"/>
      <c r="D80" s="448"/>
      <c r="E80" s="448"/>
      <c r="F80" s="448"/>
      <c r="G80" s="448"/>
      <c r="H80" s="451"/>
      <c r="I80" s="8"/>
    </row>
    <row r="81" spans="2:9" s="9" customFormat="1" ht="24.95" hidden="1" customHeight="1" x14ac:dyDescent="0.2">
      <c r="B81" s="72"/>
      <c r="C81" s="11"/>
      <c r="D81" s="11"/>
      <c r="E81" s="11"/>
      <c r="F81" s="11"/>
      <c r="G81" s="11"/>
      <c r="H81" s="11"/>
      <c r="I81" s="12"/>
    </row>
    <row r="82" spans="2:9" s="30" customFormat="1" ht="19.5" hidden="1" customHeight="1" x14ac:dyDescent="0.2">
      <c r="B82" s="76"/>
      <c r="C82" s="31"/>
      <c r="D82" s="32"/>
      <c r="E82" s="32"/>
      <c r="F82" s="33"/>
      <c r="G82" s="32"/>
      <c r="H82" s="34"/>
      <c r="I82" s="35"/>
    </row>
    <row r="83" spans="2:9" hidden="1" x14ac:dyDescent="0.2">
      <c r="B83" s="108"/>
      <c r="C83" s="65"/>
      <c r="D83" s="22"/>
      <c r="E83" s="22"/>
      <c r="F83" s="22"/>
      <c r="G83" s="39"/>
      <c r="H83" s="17"/>
      <c r="I83" s="42"/>
    </row>
    <row r="84" spans="2:9" hidden="1" x14ac:dyDescent="0.2">
      <c r="B84" s="108"/>
      <c r="C84" s="16"/>
      <c r="D84" s="22"/>
      <c r="E84" s="22"/>
      <c r="F84" s="22"/>
      <c r="G84" s="39"/>
      <c r="H84" s="17"/>
      <c r="I84" s="42"/>
    </row>
    <row r="85" spans="2:9" hidden="1" x14ac:dyDescent="0.2">
      <c r="B85" s="107"/>
      <c r="C85" s="52"/>
      <c r="D85" s="22"/>
      <c r="E85" s="22"/>
      <c r="F85" s="22"/>
      <c r="G85" s="39"/>
      <c r="H85" s="17"/>
      <c r="I85" s="42"/>
    </row>
    <row r="86" spans="2:9" hidden="1" x14ac:dyDescent="0.2">
      <c r="B86" s="108"/>
      <c r="C86" s="65"/>
      <c r="D86" s="22"/>
      <c r="E86" s="22"/>
      <c r="F86" s="22"/>
      <c r="G86" s="39"/>
      <c r="H86" s="17"/>
      <c r="I86" s="42"/>
    </row>
    <row r="87" spans="2:9" hidden="1" x14ac:dyDescent="0.2">
      <c r="B87" s="107"/>
      <c r="C87" s="52"/>
      <c r="D87" s="22"/>
      <c r="E87" s="22"/>
      <c r="F87" s="22"/>
      <c r="G87" s="39"/>
      <c r="H87" s="17"/>
      <c r="I87" s="42"/>
    </row>
    <row r="88" spans="2:9" hidden="1" x14ac:dyDescent="0.2">
      <c r="B88" s="108"/>
      <c r="C88" s="65"/>
      <c r="D88" s="22"/>
      <c r="E88" s="22"/>
      <c r="F88" s="22"/>
      <c r="G88" s="39"/>
      <c r="H88" s="17"/>
      <c r="I88" s="42"/>
    </row>
    <row r="89" spans="2:9" hidden="1" x14ac:dyDescent="0.2">
      <c r="B89" s="107"/>
      <c r="C89" s="52"/>
      <c r="D89" s="22"/>
      <c r="E89" s="22"/>
      <c r="F89" s="22"/>
      <c r="G89" s="39"/>
      <c r="H89" s="17"/>
      <c r="I89" s="42"/>
    </row>
    <row r="90" spans="2:9" hidden="1" x14ac:dyDescent="0.2">
      <c r="B90" s="108"/>
      <c r="C90" s="65"/>
      <c r="D90" s="22"/>
      <c r="E90" s="22"/>
      <c r="F90" s="22"/>
      <c r="G90" s="39"/>
      <c r="H90" s="17"/>
      <c r="I90" s="42"/>
    </row>
    <row r="91" spans="2:9" hidden="1" x14ac:dyDescent="0.2">
      <c r="B91" s="50"/>
      <c r="C91" s="14"/>
      <c r="D91" s="22"/>
      <c r="E91" s="22"/>
      <c r="F91" s="22"/>
      <c r="G91" s="39"/>
      <c r="H91" s="17"/>
      <c r="I91" s="42"/>
    </row>
    <row r="92" spans="2:9" x14ac:dyDescent="0.2">
      <c r="B92" s="108"/>
      <c r="C92" s="65"/>
      <c r="D92" s="22"/>
      <c r="E92" s="22"/>
      <c r="F92" s="22"/>
      <c r="G92" s="39"/>
      <c r="H92" s="17"/>
      <c r="I92" s="42"/>
    </row>
    <row r="93" spans="2:9" x14ac:dyDescent="0.2">
      <c r="B93" s="107"/>
      <c r="C93" s="52"/>
      <c r="D93" s="22"/>
      <c r="E93" s="22"/>
      <c r="F93" s="22"/>
      <c r="G93" s="39"/>
      <c r="H93" s="17"/>
      <c r="I93" s="42"/>
    </row>
    <row r="94" spans="2:9" hidden="1" x14ac:dyDescent="0.2">
      <c r="B94" s="108"/>
      <c r="C94" s="65"/>
      <c r="D94" s="22"/>
      <c r="E94" s="22"/>
      <c r="F94" s="22"/>
      <c r="G94" s="39"/>
      <c r="H94" s="17"/>
      <c r="I94" s="42"/>
    </row>
    <row r="95" spans="2:9" hidden="1" x14ac:dyDescent="0.2">
      <c r="B95" s="107"/>
      <c r="C95" s="52"/>
      <c r="D95" s="22"/>
      <c r="E95" s="22"/>
      <c r="F95" s="22"/>
      <c r="G95" s="39"/>
      <c r="H95" s="17"/>
      <c r="I95" s="42"/>
    </row>
    <row r="96" spans="2:9" hidden="1" x14ac:dyDescent="0.2">
      <c r="B96" s="108"/>
      <c r="C96" s="65"/>
      <c r="D96" s="22"/>
      <c r="E96" s="22"/>
      <c r="F96" s="22"/>
      <c r="G96" s="39"/>
      <c r="H96" s="17"/>
      <c r="I96" s="42"/>
    </row>
    <row r="97" spans="2:9" hidden="1" x14ac:dyDescent="0.2">
      <c r="B97" s="107"/>
      <c r="C97" s="52"/>
      <c r="D97" s="22"/>
      <c r="E97" s="22"/>
      <c r="F97" s="22"/>
      <c r="G97" s="39"/>
      <c r="H97" s="17"/>
      <c r="I97" s="42"/>
    </row>
    <row r="98" spans="2:9" x14ac:dyDescent="0.2">
      <c r="B98" s="108"/>
      <c r="C98" s="65"/>
      <c r="D98" s="22"/>
      <c r="E98" s="22"/>
      <c r="F98" s="22"/>
      <c r="G98" s="39"/>
      <c r="H98" s="17"/>
      <c r="I98" s="42"/>
    </row>
    <row r="99" spans="2:9" x14ac:dyDescent="0.2">
      <c r="B99" s="50"/>
      <c r="C99" s="14"/>
      <c r="D99" s="22"/>
      <c r="E99" s="22"/>
      <c r="F99" s="22"/>
      <c r="G99" s="39"/>
      <c r="H99" s="17"/>
      <c r="I99" s="42"/>
    </row>
    <row r="100" spans="2:9" hidden="1" x14ac:dyDescent="0.2">
      <c r="B100" s="108"/>
      <c r="C100" s="16"/>
      <c r="D100" s="22"/>
      <c r="E100" s="22"/>
      <c r="F100" s="22"/>
      <c r="G100" s="39"/>
      <c r="H100" s="17"/>
      <c r="I100" s="42"/>
    </row>
    <row r="101" spans="2:9" hidden="1" x14ac:dyDescent="0.2">
      <c r="B101" s="107"/>
      <c r="C101" s="52"/>
      <c r="D101" s="22"/>
      <c r="E101" s="22"/>
      <c r="F101" s="22"/>
      <c r="G101" s="39"/>
      <c r="H101" s="17"/>
      <c r="I101" s="42"/>
    </row>
    <row r="102" spans="2:9" hidden="1" x14ac:dyDescent="0.2">
      <c r="B102" s="108"/>
      <c r="C102" s="65"/>
      <c r="D102" s="22"/>
      <c r="E102" s="22"/>
      <c r="F102" s="22"/>
      <c r="G102" s="39"/>
      <c r="H102" s="17"/>
      <c r="I102" s="42"/>
    </row>
    <row r="103" spans="2:9" hidden="1" x14ac:dyDescent="0.2">
      <c r="B103" s="107"/>
      <c r="C103" s="52"/>
      <c r="D103" s="22"/>
      <c r="E103" s="22"/>
      <c r="F103" s="22"/>
      <c r="G103" s="39"/>
      <c r="H103" s="17"/>
      <c r="I103" s="42"/>
    </row>
    <row r="104" spans="2:9" hidden="1" x14ac:dyDescent="0.2">
      <c r="B104" s="108"/>
      <c r="C104" s="65"/>
      <c r="D104" s="22"/>
      <c r="E104" s="22"/>
      <c r="F104" s="22"/>
      <c r="G104" s="39"/>
      <c r="H104" s="17"/>
      <c r="I104" s="42"/>
    </row>
    <row r="105" spans="2:9" hidden="1" x14ac:dyDescent="0.2">
      <c r="B105" s="107"/>
      <c r="C105" s="52"/>
      <c r="D105" s="22"/>
      <c r="E105" s="22"/>
      <c r="F105" s="22"/>
      <c r="G105" s="39"/>
      <c r="H105" s="17"/>
      <c r="I105" s="42"/>
    </row>
    <row r="106" spans="2:9" hidden="1" x14ac:dyDescent="0.2">
      <c r="B106" s="108"/>
      <c r="C106" s="65"/>
      <c r="D106" s="22"/>
      <c r="E106" s="22"/>
      <c r="F106" s="22"/>
      <c r="G106" s="39"/>
      <c r="H106" s="17"/>
      <c r="I106" s="42"/>
    </row>
    <row r="107" spans="2:9" hidden="1" x14ac:dyDescent="0.2">
      <c r="B107" s="107"/>
      <c r="C107" s="52"/>
      <c r="D107" s="22"/>
      <c r="E107" s="22"/>
      <c r="F107" s="22"/>
      <c r="G107" s="39"/>
      <c r="H107" s="17"/>
      <c r="I107" s="42"/>
    </row>
    <row r="108" spans="2:9" hidden="1" x14ac:dyDescent="0.2">
      <c r="B108" s="108"/>
      <c r="C108" s="65"/>
      <c r="D108" s="22"/>
      <c r="E108" s="22"/>
      <c r="F108" s="22"/>
      <c r="G108" s="39"/>
      <c r="H108" s="17"/>
      <c r="I108" s="42"/>
    </row>
    <row r="109" spans="2:9" hidden="1" x14ac:dyDescent="0.2">
      <c r="B109" s="107"/>
      <c r="C109" s="52"/>
      <c r="D109" s="22"/>
      <c r="E109" s="22"/>
      <c r="F109" s="22"/>
      <c r="G109" s="39"/>
      <c r="H109" s="17"/>
      <c r="I109" s="42"/>
    </row>
    <row r="110" spans="2:9" hidden="1" x14ac:dyDescent="0.2">
      <c r="B110" s="108"/>
      <c r="C110" s="65"/>
      <c r="D110" s="22"/>
      <c r="E110" s="22"/>
      <c r="F110" s="22"/>
      <c r="G110" s="39"/>
      <c r="H110" s="17"/>
      <c r="I110" s="42"/>
    </row>
    <row r="111" spans="2:9" hidden="1" x14ac:dyDescent="0.2">
      <c r="B111" s="50"/>
      <c r="C111" s="14"/>
      <c r="D111" s="22"/>
      <c r="E111" s="22"/>
      <c r="F111" s="22"/>
      <c r="G111" s="39"/>
      <c r="H111" s="17"/>
      <c r="I111" s="42"/>
    </row>
    <row r="112" spans="2:9" hidden="1" x14ac:dyDescent="0.2">
      <c r="B112" s="108"/>
      <c r="C112" s="16"/>
      <c r="D112" s="22"/>
      <c r="E112" s="22"/>
      <c r="F112" s="22"/>
      <c r="G112" s="39"/>
      <c r="H112" s="17"/>
      <c r="I112" s="42"/>
    </row>
    <row r="113" spans="2:9" hidden="1" x14ac:dyDescent="0.2">
      <c r="B113" s="107"/>
      <c r="C113" s="52"/>
      <c r="D113" s="22"/>
      <c r="E113" s="22"/>
      <c r="F113" s="22"/>
      <c r="G113" s="39"/>
      <c r="H113" s="17"/>
      <c r="I113" s="42"/>
    </row>
    <row r="114" spans="2:9" hidden="1" x14ac:dyDescent="0.2">
      <c r="B114" s="108"/>
      <c r="C114" s="65"/>
      <c r="D114" s="22"/>
      <c r="E114" s="22"/>
      <c r="F114" s="22"/>
      <c r="G114" s="39"/>
      <c r="H114" s="17"/>
      <c r="I114" s="42"/>
    </row>
    <row r="115" spans="2:9" hidden="1" x14ac:dyDescent="0.2">
      <c r="B115" s="107"/>
      <c r="C115" s="52"/>
      <c r="D115" s="22"/>
      <c r="E115" s="22"/>
      <c r="F115" s="22"/>
      <c r="G115" s="39"/>
      <c r="H115" s="17"/>
      <c r="I115" s="42"/>
    </row>
    <row r="116" spans="2:9" hidden="1" x14ac:dyDescent="0.2">
      <c r="B116" s="108"/>
      <c r="C116" s="65"/>
      <c r="D116" s="22"/>
      <c r="E116" s="22"/>
      <c r="F116" s="22"/>
      <c r="G116" s="39"/>
      <c r="H116" s="17"/>
      <c r="I116" s="42"/>
    </row>
    <row r="117" spans="2:9" hidden="1" x14ac:dyDescent="0.2">
      <c r="B117" s="107"/>
      <c r="C117" s="52"/>
      <c r="D117" s="22"/>
      <c r="E117" s="22"/>
      <c r="F117" s="22"/>
      <c r="G117" s="39"/>
      <c r="H117" s="17"/>
      <c r="I117" s="42"/>
    </row>
    <row r="118" spans="2:9" hidden="1" x14ac:dyDescent="0.2">
      <c r="B118" s="108"/>
      <c r="C118" s="65"/>
      <c r="D118" s="22"/>
      <c r="E118" s="22"/>
      <c r="F118" s="22"/>
      <c r="G118" s="39"/>
      <c r="H118" s="17"/>
      <c r="I118" s="42"/>
    </row>
    <row r="119" spans="2:9" hidden="1" x14ac:dyDescent="0.2">
      <c r="B119" s="107"/>
      <c r="C119" s="52"/>
      <c r="D119" s="22"/>
      <c r="E119" s="22"/>
      <c r="F119" s="22"/>
      <c r="G119" s="39"/>
      <c r="H119" s="17"/>
      <c r="I119" s="42"/>
    </row>
    <row r="120" spans="2:9" hidden="1" x14ac:dyDescent="0.2">
      <c r="B120" s="108"/>
      <c r="C120" s="65"/>
      <c r="D120" s="22"/>
      <c r="E120" s="22"/>
      <c r="F120" s="22"/>
      <c r="G120" s="39"/>
      <c r="H120" s="17"/>
      <c r="I120" s="42"/>
    </row>
    <row r="121" spans="2:9" hidden="1" x14ac:dyDescent="0.2">
      <c r="B121" s="50"/>
      <c r="C121" s="14"/>
      <c r="D121" s="22"/>
      <c r="E121" s="22"/>
      <c r="F121" s="22"/>
      <c r="G121" s="39"/>
      <c r="H121" s="17"/>
      <c r="I121" s="42"/>
    </row>
    <row r="122" spans="2:9" hidden="1" x14ac:dyDescent="0.2">
      <c r="B122" s="50"/>
      <c r="C122" s="13"/>
      <c r="D122" s="22"/>
      <c r="E122" s="22"/>
      <c r="F122" s="22"/>
      <c r="G122" s="39"/>
      <c r="H122" s="17"/>
      <c r="I122" s="42"/>
    </row>
    <row r="123" spans="2:9" hidden="1" x14ac:dyDescent="0.2">
      <c r="B123" s="107"/>
      <c r="C123" s="14"/>
      <c r="D123" s="22"/>
      <c r="E123" s="22"/>
      <c r="F123" s="22"/>
      <c r="G123" s="39"/>
      <c r="H123" s="17"/>
      <c r="I123" s="42"/>
    </row>
    <row r="124" spans="2:9" hidden="1" x14ac:dyDescent="0.2">
      <c r="B124" s="108"/>
      <c r="C124" s="16"/>
      <c r="D124" s="22"/>
      <c r="E124" s="22"/>
      <c r="F124" s="22"/>
      <c r="G124" s="39"/>
      <c r="H124" s="17"/>
      <c r="I124" s="42"/>
    </row>
    <row r="125" spans="2:9" hidden="1" x14ac:dyDescent="0.2">
      <c r="B125" s="107"/>
      <c r="C125" s="52"/>
      <c r="D125" s="22"/>
      <c r="E125" s="22"/>
      <c r="F125" s="22"/>
      <c r="G125" s="39"/>
      <c r="H125" s="17"/>
      <c r="I125" s="42"/>
    </row>
    <row r="126" spans="2:9" hidden="1" x14ac:dyDescent="0.2">
      <c r="B126" s="108"/>
      <c r="C126" s="65"/>
      <c r="D126" s="22"/>
      <c r="E126" s="22"/>
      <c r="F126" s="22"/>
      <c r="G126" s="39"/>
      <c r="H126" s="17"/>
      <c r="I126" s="42"/>
    </row>
    <row r="127" spans="2:9" hidden="1" x14ac:dyDescent="0.2">
      <c r="B127" s="50"/>
      <c r="C127" s="14"/>
      <c r="D127" s="22"/>
      <c r="E127" s="22"/>
      <c r="F127" s="22"/>
      <c r="G127" s="39"/>
      <c r="H127" s="17"/>
      <c r="I127" s="42"/>
    </row>
    <row r="128" spans="2:9" hidden="1" x14ac:dyDescent="0.2">
      <c r="B128" s="50"/>
      <c r="C128" s="65"/>
      <c r="D128" s="22"/>
      <c r="E128" s="22"/>
      <c r="F128" s="22"/>
      <c r="G128" s="39"/>
      <c r="H128" s="17"/>
      <c r="I128" s="42"/>
    </row>
    <row r="129" spans="2:9" hidden="1" x14ac:dyDescent="0.2">
      <c r="B129" s="50"/>
      <c r="C129" s="52"/>
      <c r="D129" s="22"/>
      <c r="E129" s="22"/>
      <c r="F129" s="22"/>
      <c r="G129" s="39"/>
      <c r="H129" s="17"/>
      <c r="I129" s="42"/>
    </row>
    <row r="130" spans="2:9" hidden="1" x14ac:dyDescent="0.2">
      <c r="B130" s="50"/>
      <c r="C130" s="65"/>
      <c r="D130" s="22"/>
      <c r="E130" s="22"/>
      <c r="F130" s="22"/>
      <c r="G130" s="39"/>
      <c r="H130" s="17"/>
      <c r="I130" s="42"/>
    </row>
    <row r="131" spans="2:9" hidden="1" x14ac:dyDescent="0.2">
      <c r="B131" s="50"/>
      <c r="C131" s="14"/>
      <c r="D131" s="22"/>
      <c r="E131" s="22"/>
      <c r="F131" s="22"/>
      <c r="G131" s="39"/>
      <c r="H131" s="17"/>
      <c r="I131" s="42"/>
    </row>
    <row r="132" spans="2:9" hidden="1" x14ac:dyDescent="0.2">
      <c r="B132" s="108"/>
      <c r="C132" s="16"/>
      <c r="D132" s="22"/>
      <c r="E132" s="22"/>
      <c r="F132" s="22"/>
      <c r="G132" s="39"/>
      <c r="H132" s="17"/>
      <c r="I132" s="42"/>
    </row>
    <row r="133" spans="2:9" hidden="1" x14ac:dyDescent="0.2">
      <c r="B133" s="50"/>
      <c r="C133" s="14"/>
      <c r="D133" s="22"/>
      <c r="E133" s="22"/>
      <c r="F133" s="22"/>
      <c r="G133" s="39"/>
      <c r="H133" s="17"/>
      <c r="I133" s="42"/>
    </row>
    <row r="134" spans="2:9" hidden="1" x14ac:dyDescent="0.2">
      <c r="B134" s="50"/>
      <c r="C134" s="65"/>
      <c r="D134" s="22"/>
      <c r="E134" s="22"/>
      <c r="F134" s="22"/>
      <c r="G134" s="39"/>
      <c r="H134" s="17"/>
      <c r="I134" s="42"/>
    </row>
    <row r="135" spans="2:9" hidden="1" x14ac:dyDescent="0.2">
      <c r="B135" s="50"/>
      <c r="C135" s="52"/>
      <c r="D135" s="22"/>
      <c r="E135" s="22"/>
      <c r="F135" s="22"/>
      <c r="G135" s="39"/>
      <c r="H135" s="17"/>
      <c r="I135" s="42"/>
    </row>
    <row r="136" spans="2:9" hidden="1" x14ac:dyDescent="0.2">
      <c r="B136" s="50"/>
      <c r="C136" s="65"/>
      <c r="D136" s="22"/>
      <c r="E136" s="22"/>
      <c r="F136" s="22"/>
      <c r="G136" s="39"/>
      <c r="H136" s="17"/>
      <c r="I136" s="42"/>
    </row>
    <row r="137" spans="2:9" hidden="1" x14ac:dyDescent="0.2">
      <c r="B137" s="50"/>
      <c r="C137" s="65"/>
      <c r="D137" s="22"/>
      <c r="E137" s="22"/>
      <c r="F137" s="22"/>
      <c r="G137" s="39"/>
      <c r="H137" s="17"/>
      <c r="I137" s="42"/>
    </row>
    <row r="138" spans="2:9" hidden="1" x14ac:dyDescent="0.2">
      <c r="B138" s="50"/>
      <c r="C138" s="65"/>
      <c r="D138" s="22"/>
      <c r="E138" s="22"/>
      <c r="F138" s="22"/>
      <c r="G138" s="39"/>
      <c r="H138" s="17"/>
      <c r="I138" s="42"/>
    </row>
    <row r="139" spans="2:9" hidden="1" x14ac:dyDescent="0.2">
      <c r="B139" s="50"/>
      <c r="C139" s="65"/>
      <c r="D139" s="22"/>
      <c r="E139" s="22"/>
      <c r="F139" s="22"/>
      <c r="G139" s="39"/>
      <c r="H139" s="17"/>
      <c r="I139" s="42"/>
    </row>
    <row r="140" spans="2:9" hidden="1" x14ac:dyDescent="0.2">
      <c r="B140" s="50"/>
      <c r="C140" s="65"/>
      <c r="D140" s="22"/>
      <c r="E140" s="22"/>
      <c r="F140" s="22"/>
      <c r="G140" s="39"/>
      <c r="H140" s="17"/>
      <c r="I140" s="42"/>
    </row>
    <row r="141" spans="2:9" hidden="1" x14ac:dyDescent="0.2">
      <c r="B141" s="50"/>
      <c r="C141" s="65"/>
      <c r="D141" s="22"/>
      <c r="E141" s="22"/>
      <c r="F141" s="22"/>
      <c r="G141" s="39"/>
      <c r="H141" s="17"/>
      <c r="I141" s="42"/>
    </row>
    <row r="142" spans="2:9" hidden="1" x14ac:dyDescent="0.2">
      <c r="B142" s="50"/>
      <c r="C142" s="14"/>
      <c r="D142" s="22"/>
      <c r="E142" s="22"/>
      <c r="F142" s="22"/>
      <c r="G142" s="39"/>
      <c r="H142" s="17"/>
      <c r="I142" s="42"/>
    </row>
    <row r="143" spans="2:9" s="30" customFormat="1" ht="19.5" hidden="1" customHeight="1" x14ac:dyDescent="0.2">
      <c r="B143" s="106"/>
      <c r="C143" s="31"/>
      <c r="D143" s="32"/>
      <c r="E143" s="32"/>
      <c r="F143" s="33"/>
      <c r="G143" s="32"/>
      <c r="H143" s="34"/>
      <c r="I143" s="35"/>
    </row>
    <row r="144" spans="2:9" hidden="1" x14ac:dyDescent="0.2">
      <c r="B144" s="449"/>
      <c r="C144" s="449"/>
      <c r="D144" s="449"/>
      <c r="E144" s="449"/>
      <c r="F144" s="450"/>
      <c r="G144" s="450"/>
      <c r="H144" s="450"/>
    </row>
    <row r="145" spans="2:9" hidden="1" x14ac:dyDescent="0.2">
      <c r="B145" s="449"/>
      <c r="C145" s="449"/>
      <c r="D145" s="449"/>
      <c r="E145" s="449"/>
      <c r="F145" s="450"/>
      <c r="G145" s="450"/>
      <c r="H145" s="450"/>
    </row>
    <row r="146" spans="2:9" hidden="1" x14ac:dyDescent="0.2">
      <c r="B146" s="452"/>
      <c r="C146" s="452"/>
      <c r="D146" s="452"/>
      <c r="E146" s="452"/>
      <c r="F146" s="451"/>
      <c r="G146" s="451"/>
      <c r="H146" s="451"/>
    </row>
    <row r="147" spans="2:9" hidden="1" x14ac:dyDescent="0.2">
      <c r="B147" s="443"/>
      <c r="C147" s="444"/>
      <c r="D147" s="444"/>
      <c r="E147" s="444"/>
      <c r="F147" s="444"/>
      <c r="G147" s="444"/>
      <c r="H147" s="453"/>
      <c r="I147" s="6"/>
    </row>
    <row r="148" spans="2:9" hidden="1" x14ac:dyDescent="0.2">
      <c r="B148" s="445"/>
      <c r="C148" s="446"/>
      <c r="D148" s="446"/>
      <c r="E148" s="446"/>
      <c r="F148" s="446"/>
      <c r="G148" s="446"/>
      <c r="H148" s="450"/>
      <c r="I148" s="8"/>
    </row>
    <row r="149" spans="2:9" hidden="1" x14ac:dyDescent="0.2">
      <c r="B149" s="445"/>
      <c r="C149" s="446"/>
      <c r="D149" s="446"/>
      <c r="E149" s="446"/>
      <c r="F149" s="446"/>
      <c r="G149" s="446"/>
      <c r="H149" s="450"/>
      <c r="I149" s="8"/>
    </row>
    <row r="150" spans="2:9" hidden="1" x14ac:dyDescent="0.2">
      <c r="B150" s="447"/>
      <c r="C150" s="448"/>
      <c r="D150" s="448"/>
      <c r="E150" s="448"/>
      <c r="F150" s="448"/>
      <c r="G150" s="448"/>
      <c r="H150" s="451"/>
      <c r="I150" s="8"/>
    </row>
    <row r="151" spans="2:9" s="9" customFormat="1" ht="24.95" hidden="1" customHeight="1" x14ac:dyDescent="0.2">
      <c r="B151" s="72"/>
      <c r="C151" s="11"/>
      <c r="D151" s="11"/>
      <c r="E151" s="11"/>
      <c r="F151" s="11"/>
      <c r="G151" s="11"/>
      <c r="H151" s="11"/>
      <c r="I151" s="12"/>
    </row>
    <row r="152" spans="2:9" s="30" customFormat="1" ht="19.5" hidden="1" customHeight="1" x14ac:dyDescent="0.2">
      <c r="B152" s="76"/>
      <c r="C152" s="31"/>
      <c r="D152" s="32"/>
      <c r="E152" s="32"/>
      <c r="F152" s="33"/>
      <c r="G152" s="32"/>
      <c r="H152" s="34"/>
      <c r="I152" s="35"/>
    </row>
    <row r="153" spans="2:9" hidden="1" x14ac:dyDescent="0.2">
      <c r="B153" s="50"/>
      <c r="C153" s="14"/>
      <c r="D153" s="22"/>
      <c r="E153" s="22"/>
      <c r="F153" s="22"/>
      <c r="G153" s="39"/>
      <c r="H153" s="17"/>
      <c r="I153" s="42"/>
    </row>
    <row r="154" spans="2:9" hidden="1" x14ac:dyDescent="0.2">
      <c r="B154" s="108"/>
      <c r="C154" s="65"/>
      <c r="D154" s="22"/>
      <c r="E154" s="22"/>
      <c r="F154" s="22"/>
      <c r="G154" s="39"/>
      <c r="H154" s="17"/>
      <c r="I154" s="42"/>
    </row>
    <row r="155" spans="2:9" hidden="1" x14ac:dyDescent="0.2">
      <c r="B155" s="50"/>
      <c r="C155" s="14"/>
      <c r="D155" s="22"/>
      <c r="E155" s="22"/>
      <c r="F155" s="22"/>
      <c r="G155" s="39"/>
      <c r="H155" s="17"/>
      <c r="I155" s="42"/>
    </row>
    <row r="156" spans="2:9" hidden="1" x14ac:dyDescent="0.2">
      <c r="B156" s="50"/>
      <c r="C156" s="65"/>
      <c r="D156" s="22"/>
      <c r="E156" s="22"/>
      <c r="F156" s="22"/>
      <c r="G156" s="39"/>
      <c r="H156" s="17"/>
      <c r="I156" s="42"/>
    </row>
    <row r="157" spans="2:9" hidden="1" x14ac:dyDescent="0.2">
      <c r="B157" s="50"/>
      <c r="C157" s="52"/>
      <c r="D157" s="22"/>
      <c r="E157" s="22"/>
      <c r="F157" s="22"/>
      <c r="G157" s="39"/>
      <c r="H157" s="17"/>
      <c r="I157" s="42"/>
    </row>
    <row r="158" spans="2:9" hidden="1" x14ac:dyDescent="0.2">
      <c r="B158" s="50"/>
      <c r="C158" s="65"/>
      <c r="D158" s="22"/>
      <c r="E158" s="22"/>
      <c r="F158" s="22"/>
      <c r="G158" s="39"/>
      <c r="H158" s="17"/>
      <c r="I158" s="42"/>
    </row>
    <row r="159" spans="2:9" hidden="1" x14ac:dyDescent="0.2">
      <c r="B159" s="50"/>
      <c r="C159" s="14"/>
      <c r="D159" s="22"/>
      <c r="E159" s="22"/>
      <c r="F159" s="22"/>
      <c r="G159" s="39"/>
      <c r="H159" s="17"/>
      <c r="I159" s="42"/>
    </row>
    <row r="160" spans="2:9" hidden="1" x14ac:dyDescent="0.2">
      <c r="B160" s="108"/>
      <c r="C160" s="16"/>
      <c r="D160" s="22"/>
      <c r="E160" s="22"/>
      <c r="F160" s="22"/>
      <c r="G160" s="39"/>
      <c r="H160" s="17"/>
      <c r="I160" s="42"/>
    </row>
    <row r="161" spans="2:9" hidden="1" x14ac:dyDescent="0.2">
      <c r="B161" s="107"/>
      <c r="C161" s="52"/>
      <c r="D161" s="22"/>
      <c r="E161" s="22"/>
      <c r="F161" s="22"/>
      <c r="G161" s="39"/>
      <c r="H161" s="17"/>
      <c r="I161" s="42"/>
    </row>
    <row r="162" spans="2:9" hidden="1" x14ac:dyDescent="0.2">
      <c r="B162" s="108"/>
      <c r="C162" s="65"/>
      <c r="D162" s="22"/>
      <c r="E162" s="22"/>
      <c r="F162" s="22"/>
      <c r="G162" s="39"/>
      <c r="H162" s="17"/>
      <c r="I162" s="42"/>
    </row>
    <row r="163" spans="2:9" hidden="1" x14ac:dyDescent="0.2">
      <c r="B163" s="107"/>
      <c r="C163" s="52"/>
      <c r="D163" s="22"/>
      <c r="E163" s="22"/>
      <c r="F163" s="22"/>
      <c r="G163" s="39"/>
      <c r="H163" s="17"/>
      <c r="I163" s="42"/>
    </row>
    <row r="164" spans="2:9" hidden="1" x14ac:dyDescent="0.2">
      <c r="B164" s="108"/>
      <c r="C164" s="65"/>
      <c r="D164" s="22"/>
      <c r="E164" s="22"/>
      <c r="F164" s="22"/>
      <c r="G164" s="39"/>
      <c r="H164" s="17"/>
      <c r="I164" s="42"/>
    </row>
    <row r="165" spans="2:9" hidden="1" x14ac:dyDescent="0.2">
      <c r="B165" s="107"/>
      <c r="C165" s="52"/>
      <c r="D165" s="22"/>
      <c r="E165" s="22"/>
      <c r="F165" s="22"/>
      <c r="G165" s="39"/>
      <c r="H165" s="17"/>
      <c r="I165" s="42"/>
    </row>
    <row r="166" spans="2:9" hidden="1" x14ac:dyDescent="0.2">
      <c r="B166" s="108"/>
      <c r="C166" s="16"/>
      <c r="D166" s="22"/>
      <c r="E166" s="22"/>
      <c r="F166" s="22"/>
      <c r="G166" s="39"/>
      <c r="H166" s="17"/>
      <c r="I166" s="42"/>
    </row>
    <row r="167" spans="2:9" hidden="1" x14ac:dyDescent="0.2">
      <c r="B167" s="107"/>
      <c r="C167" s="52"/>
      <c r="D167" s="22"/>
      <c r="E167" s="22"/>
      <c r="F167" s="22"/>
      <c r="G167" s="39"/>
      <c r="H167" s="17"/>
      <c r="I167" s="42"/>
    </row>
    <row r="168" spans="2:9" hidden="1" x14ac:dyDescent="0.2">
      <c r="B168" s="108"/>
      <c r="C168" s="16"/>
      <c r="D168" s="22"/>
      <c r="E168" s="22"/>
      <c r="F168" s="22"/>
      <c r="G168" s="39"/>
      <c r="H168" s="17"/>
      <c r="I168" s="42"/>
    </row>
    <row r="169" spans="2:9" hidden="1" x14ac:dyDescent="0.2">
      <c r="B169" s="50"/>
      <c r="C169" s="14"/>
      <c r="D169" s="22"/>
      <c r="E169" s="22"/>
      <c r="F169" s="22"/>
      <c r="G169" s="39"/>
      <c r="H169" s="17"/>
      <c r="I169" s="42"/>
    </row>
    <row r="170" spans="2:9" hidden="1" x14ac:dyDescent="0.2">
      <c r="B170" s="50"/>
      <c r="C170" s="65"/>
      <c r="D170" s="22"/>
      <c r="E170" s="22"/>
      <c r="F170" s="22"/>
      <c r="G170" s="39"/>
      <c r="H170" s="17"/>
      <c r="I170" s="42"/>
    </row>
    <row r="171" spans="2:9" hidden="1" x14ac:dyDescent="0.2">
      <c r="B171" s="50"/>
      <c r="C171" s="14"/>
      <c r="D171" s="22"/>
      <c r="E171" s="22"/>
      <c r="F171" s="22"/>
      <c r="G171" s="39"/>
      <c r="H171" s="17"/>
      <c r="I171" s="42"/>
    </row>
    <row r="172" spans="2:9" hidden="1" x14ac:dyDescent="0.2">
      <c r="B172" s="50"/>
      <c r="C172" s="65"/>
      <c r="D172" s="22"/>
      <c r="E172" s="22"/>
      <c r="F172" s="22"/>
      <c r="G172" s="39"/>
      <c r="H172" s="17"/>
      <c r="I172" s="42"/>
    </row>
    <row r="173" spans="2:9" hidden="1" x14ac:dyDescent="0.2">
      <c r="B173" s="50"/>
      <c r="C173" s="52"/>
      <c r="D173" s="22"/>
      <c r="E173" s="22"/>
      <c r="F173" s="22"/>
      <c r="G173" s="39"/>
      <c r="H173" s="17"/>
      <c r="I173" s="42"/>
    </row>
    <row r="174" spans="2:9" hidden="1" x14ac:dyDescent="0.2">
      <c r="B174" s="50"/>
      <c r="C174" s="16"/>
      <c r="D174" s="38"/>
      <c r="E174" s="22"/>
      <c r="F174" s="22"/>
      <c r="G174" s="39"/>
      <c r="H174" s="17"/>
      <c r="I174" s="42"/>
    </row>
    <row r="175" spans="2:9" hidden="1" x14ac:dyDescent="0.2">
      <c r="B175" s="50"/>
      <c r="C175" s="52"/>
      <c r="D175" s="22"/>
      <c r="E175" s="22"/>
      <c r="F175" s="22"/>
      <c r="G175" s="39"/>
      <c r="H175" s="17"/>
      <c r="I175" s="42"/>
    </row>
    <row r="176" spans="2:9" hidden="1" x14ac:dyDescent="0.2">
      <c r="B176" s="50"/>
      <c r="C176" s="16"/>
      <c r="D176" s="38"/>
      <c r="E176" s="22"/>
      <c r="F176" s="22"/>
      <c r="G176" s="39"/>
      <c r="H176" s="17"/>
      <c r="I176" s="42"/>
    </row>
    <row r="177" spans="2:9" hidden="1" x14ac:dyDescent="0.2">
      <c r="B177" s="50"/>
      <c r="C177" s="14"/>
      <c r="D177" s="22"/>
      <c r="E177" s="22"/>
      <c r="F177" s="22"/>
      <c r="G177" s="39"/>
      <c r="H177" s="17"/>
      <c r="I177" s="42"/>
    </row>
    <row r="178" spans="2:9" hidden="1" x14ac:dyDescent="0.2">
      <c r="B178" s="50"/>
      <c r="C178" s="65"/>
      <c r="D178" s="38"/>
      <c r="E178" s="22"/>
      <c r="F178" s="22"/>
      <c r="G178" s="39"/>
      <c r="H178" s="17"/>
      <c r="I178" s="42"/>
    </row>
    <row r="179" spans="2:9" hidden="1" x14ac:dyDescent="0.2">
      <c r="B179" s="50"/>
      <c r="C179" s="52"/>
      <c r="D179" s="22"/>
      <c r="E179" s="22"/>
      <c r="F179" s="22"/>
      <c r="G179" s="39"/>
      <c r="H179" s="17"/>
      <c r="I179" s="42"/>
    </row>
    <row r="180" spans="2:9" hidden="1" x14ac:dyDescent="0.2">
      <c r="B180" s="50"/>
      <c r="C180" s="65"/>
      <c r="D180" s="38"/>
      <c r="E180" s="22"/>
      <c r="F180" s="22"/>
      <c r="G180" s="39"/>
      <c r="H180" s="17"/>
      <c r="I180" s="42"/>
    </row>
    <row r="181" spans="2:9" hidden="1" x14ac:dyDescent="0.2">
      <c r="B181" s="50"/>
      <c r="C181" s="52"/>
      <c r="D181" s="22"/>
      <c r="E181" s="22"/>
      <c r="F181" s="22"/>
      <c r="G181" s="39"/>
      <c r="H181" s="17"/>
      <c r="I181" s="42"/>
    </row>
    <row r="182" spans="2:9" hidden="1" x14ac:dyDescent="0.2">
      <c r="B182" s="50"/>
      <c r="C182" s="65"/>
      <c r="D182" s="38"/>
      <c r="E182" s="22"/>
      <c r="F182" s="22"/>
      <c r="G182" s="39"/>
      <c r="H182" s="17"/>
      <c r="I182" s="42"/>
    </row>
    <row r="183" spans="2:9" hidden="1" x14ac:dyDescent="0.2">
      <c r="B183" s="50"/>
      <c r="C183" s="14"/>
      <c r="D183" s="22"/>
      <c r="E183" s="22"/>
      <c r="F183" s="22"/>
      <c r="G183" s="39"/>
      <c r="H183" s="17"/>
      <c r="I183" s="42"/>
    </row>
    <row r="184" spans="2:9" hidden="1" x14ac:dyDescent="0.2">
      <c r="B184" s="108"/>
      <c r="C184" s="16"/>
      <c r="D184" s="22"/>
      <c r="E184" s="22"/>
      <c r="F184" s="22"/>
      <c r="G184" s="39"/>
      <c r="H184" s="17"/>
      <c r="I184" s="42"/>
    </row>
    <row r="185" spans="2:9" hidden="1" x14ac:dyDescent="0.2">
      <c r="B185" s="50"/>
      <c r="C185" s="14"/>
      <c r="D185" s="22"/>
      <c r="E185" s="22"/>
      <c r="F185" s="22"/>
      <c r="G185" s="39"/>
      <c r="H185" s="17"/>
      <c r="I185" s="42"/>
    </row>
    <row r="186" spans="2:9" hidden="1" x14ac:dyDescent="0.2">
      <c r="B186" s="50"/>
      <c r="C186" s="65"/>
      <c r="D186" s="22"/>
      <c r="E186" s="22"/>
      <c r="F186" s="22"/>
      <c r="G186" s="39"/>
      <c r="H186" s="17"/>
      <c r="I186" s="42"/>
    </row>
    <row r="187" spans="2:9" hidden="1" x14ac:dyDescent="0.2">
      <c r="B187" s="50"/>
      <c r="C187" s="14"/>
      <c r="D187" s="22"/>
      <c r="E187" s="22"/>
      <c r="F187" s="22"/>
      <c r="G187" s="39"/>
      <c r="H187" s="17"/>
      <c r="I187" s="42"/>
    </row>
    <row r="188" spans="2:9" hidden="1" x14ac:dyDescent="0.2">
      <c r="B188" s="50"/>
      <c r="C188" s="65"/>
      <c r="D188" s="22"/>
      <c r="E188" s="22"/>
      <c r="F188" s="22"/>
      <c r="G188" s="39"/>
      <c r="H188" s="17"/>
      <c r="I188" s="42"/>
    </row>
    <row r="189" spans="2:9" hidden="1" x14ac:dyDescent="0.2">
      <c r="B189" s="50"/>
      <c r="C189" s="52"/>
      <c r="D189" s="22"/>
      <c r="E189" s="22"/>
      <c r="F189" s="22"/>
      <c r="G189" s="39"/>
      <c r="H189" s="17"/>
      <c r="I189" s="42"/>
    </row>
    <row r="190" spans="2:9" hidden="1" x14ac:dyDescent="0.2">
      <c r="B190" s="50"/>
      <c r="C190" s="16"/>
      <c r="D190" s="38"/>
      <c r="E190" s="22"/>
      <c r="F190" s="22"/>
      <c r="G190" s="39"/>
      <c r="H190" s="17"/>
      <c r="I190" s="42"/>
    </row>
    <row r="191" spans="2:9" hidden="1" x14ac:dyDescent="0.2">
      <c r="B191" s="50"/>
      <c r="C191" s="52"/>
      <c r="D191" s="22"/>
      <c r="E191" s="22"/>
      <c r="F191" s="22"/>
      <c r="G191" s="39"/>
      <c r="H191" s="17"/>
      <c r="I191" s="42"/>
    </row>
    <row r="192" spans="2:9" hidden="1" x14ac:dyDescent="0.2">
      <c r="B192" s="50"/>
      <c r="C192" s="16"/>
      <c r="D192" s="38"/>
      <c r="E192" s="22"/>
      <c r="F192" s="22"/>
      <c r="G192" s="39"/>
      <c r="H192" s="17"/>
      <c r="I192" s="42"/>
    </row>
    <row r="193" spans="2:9" hidden="1" x14ac:dyDescent="0.2">
      <c r="B193" s="50"/>
      <c r="C193" s="14"/>
      <c r="D193" s="22"/>
      <c r="E193" s="22"/>
      <c r="F193" s="22"/>
      <c r="G193" s="39"/>
      <c r="H193" s="17"/>
      <c r="I193" s="42"/>
    </row>
    <row r="194" spans="2:9" s="30" customFormat="1" hidden="1" x14ac:dyDescent="0.2">
      <c r="B194" s="50"/>
      <c r="C194" s="65"/>
      <c r="D194" s="38"/>
      <c r="E194" s="121"/>
      <c r="F194" s="91"/>
      <c r="G194" s="121"/>
      <c r="H194" s="17"/>
      <c r="I194" s="35"/>
    </row>
    <row r="195" spans="2:9" hidden="1" x14ac:dyDescent="0.2">
      <c r="B195" s="50"/>
      <c r="C195" s="52"/>
      <c r="D195" s="22"/>
      <c r="E195" s="38"/>
      <c r="F195" s="38"/>
      <c r="G195" s="46"/>
      <c r="H195" s="17"/>
    </row>
    <row r="196" spans="2:9" hidden="1" x14ac:dyDescent="0.2">
      <c r="B196" s="50"/>
      <c r="C196" s="65"/>
      <c r="D196" s="38"/>
      <c r="E196" s="38"/>
      <c r="F196" s="38"/>
      <c r="G196" s="46"/>
      <c r="H196" s="17"/>
    </row>
    <row r="197" spans="2:9" hidden="1" x14ac:dyDescent="0.2">
      <c r="B197" s="50"/>
      <c r="C197" s="52"/>
      <c r="D197" s="22"/>
      <c r="E197" s="38"/>
      <c r="F197" s="38"/>
      <c r="G197" s="46"/>
      <c r="H197" s="17"/>
    </row>
    <row r="198" spans="2:9" hidden="1" x14ac:dyDescent="0.2">
      <c r="B198" s="50"/>
      <c r="C198" s="65"/>
      <c r="D198" s="38"/>
      <c r="E198" s="22"/>
      <c r="F198" s="22"/>
      <c r="G198" s="39"/>
      <c r="H198" s="17"/>
      <c r="I198" s="42"/>
    </row>
    <row r="199" spans="2:9" s="30" customFormat="1" hidden="1" x14ac:dyDescent="0.2">
      <c r="B199" s="50"/>
      <c r="C199" s="14"/>
      <c r="D199" s="22"/>
      <c r="E199" s="121"/>
      <c r="F199" s="91"/>
      <c r="G199" s="121"/>
      <c r="H199" s="17"/>
      <c r="I199" s="35"/>
    </row>
    <row r="200" spans="2:9" s="30" customFormat="1" x14ac:dyDescent="0.2">
      <c r="B200" s="108"/>
      <c r="C200" s="65"/>
      <c r="D200" s="22"/>
      <c r="E200" s="121"/>
      <c r="F200" s="91"/>
      <c r="G200" s="121"/>
      <c r="H200" s="17"/>
      <c r="I200" s="35"/>
    </row>
    <row r="201" spans="2:9" s="30" customFormat="1" x14ac:dyDescent="0.2">
      <c r="B201" s="107"/>
      <c r="C201" s="52"/>
      <c r="D201" s="22"/>
      <c r="E201" s="22"/>
      <c r="F201" s="22"/>
      <c r="G201" s="48"/>
      <c r="H201" s="17"/>
      <c r="I201" s="35"/>
    </row>
    <row r="202" spans="2:9" hidden="1" x14ac:dyDescent="0.2">
      <c r="B202" s="108"/>
      <c r="C202" s="65"/>
      <c r="D202" s="22"/>
      <c r="E202" s="38"/>
      <c r="F202" s="38"/>
      <c r="G202" s="46"/>
      <c r="H202" s="17"/>
    </row>
    <row r="203" spans="2:9" hidden="1" x14ac:dyDescent="0.2">
      <c r="B203" s="107"/>
      <c r="C203" s="52"/>
      <c r="D203" s="22"/>
      <c r="E203" s="38"/>
      <c r="F203" s="38"/>
      <c r="G203" s="46"/>
      <c r="H203" s="17"/>
    </row>
    <row r="204" spans="2:9" hidden="1" x14ac:dyDescent="0.2">
      <c r="B204" s="108"/>
      <c r="C204" s="65"/>
      <c r="D204" s="22"/>
      <c r="E204" s="38"/>
      <c r="F204" s="38"/>
      <c r="G204" s="46"/>
      <c r="H204" s="17"/>
    </row>
    <row r="205" spans="2:9" hidden="1" x14ac:dyDescent="0.2">
      <c r="B205" s="107"/>
      <c r="C205" s="52"/>
      <c r="D205" s="22"/>
      <c r="E205" s="38"/>
      <c r="F205" s="38"/>
      <c r="G205" s="46"/>
      <c r="H205" s="17"/>
    </row>
    <row r="206" spans="2:9" hidden="1" x14ac:dyDescent="0.2">
      <c r="B206" s="108"/>
      <c r="C206" s="65"/>
      <c r="D206" s="22"/>
      <c r="E206" s="38"/>
      <c r="F206" s="38"/>
      <c r="G206" s="46"/>
      <c r="H206" s="17"/>
    </row>
    <row r="207" spans="2:9" hidden="1" x14ac:dyDescent="0.2">
      <c r="B207" s="107"/>
      <c r="C207" s="52"/>
      <c r="D207" s="22"/>
      <c r="E207" s="38"/>
      <c r="F207" s="38"/>
      <c r="G207" s="46"/>
      <c r="H207" s="17"/>
    </row>
    <row r="208" spans="2:9" x14ac:dyDescent="0.2">
      <c r="B208" s="108"/>
      <c r="C208" s="65"/>
      <c r="D208" s="22"/>
      <c r="E208" s="38"/>
      <c r="F208" s="38"/>
      <c r="G208" s="46"/>
      <c r="H208" s="17"/>
    </row>
    <row r="209" spans="2:9" x14ac:dyDescent="0.2">
      <c r="B209" s="107"/>
      <c r="C209" s="52"/>
      <c r="D209" s="22"/>
      <c r="E209" s="38"/>
      <c r="F209" s="38"/>
      <c r="G209" s="46"/>
      <c r="H209" s="17" t="str">
        <f t="shared" ref="H209:H248" si="0">IF(D209="","",F209*G209)</f>
        <v/>
      </c>
    </row>
    <row r="210" spans="2:9" ht="14.25" hidden="1" x14ac:dyDescent="0.2">
      <c r="B210" s="108" t="s">
        <v>1415</v>
      </c>
      <c r="C210" s="65" t="s">
        <v>1414</v>
      </c>
      <c r="D210" s="22" t="s">
        <v>26</v>
      </c>
      <c r="E210" s="38"/>
      <c r="F210" s="38"/>
      <c r="G210" s="46"/>
      <c r="H210" s="17">
        <f t="shared" si="0"/>
        <v>0</v>
      </c>
    </row>
    <row r="211" spans="2:9" hidden="1" x14ac:dyDescent="0.2">
      <c r="B211" s="50"/>
      <c r="C211" s="14"/>
      <c r="D211" s="22"/>
      <c r="E211" s="38"/>
      <c r="F211" s="38"/>
      <c r="G211" s="46"/>
      <c r="H211" s="17" t="str">
        <f t="shared" si="0"/>
        <v/>
      </c>
    </row>
    <row r="212" spans="2:9" s="30" customFormat="1" ht="19.5" hidden="1" customHeight="1" x14ac:dyDescent="0.2">
      <c r="B212" s="106" t="str">
        <f>$B$10</f>
        <v>C4.3</v>
      </c>
      <c r="C212" s="31" t="s">
        <v>14</v>
      </c>
      <c r="D212" s="32"/>
      <c r="E212" s="32"/>
      <c r="F212" s="33"/>
      <c r="G212" s="32"/>
      <c r="H212" s="34">
        <f>SUM(H152:H211)</f>
        <v>0</v>
      </c>
      <c r="I212" s="35"/>
    </row>
    <row r="213" spans="2:9" hidden="1" x14ac:dyDescent="0.2">
      <c r="B213" s="449" t="str">
        <f>Client1</f>
        <v>Province of KwaZulu-Natal</v>
      </c>
      <c r="C213" s="449"/>
      <c r="D213" s="449"/>
      <c r="E213" s="449"/>
      <c r="F213" s="450" t="str">
        <f>"Contract No. "&amp;ContractNo</f>
        <v>Contract No. ZNB01127/00000/00/HOD/INF/21/T</v>
      </c>
      <c r="G213" s="450"/>
      <c r="H213" s="450"/>
    </row>
    <row r="214" spans="2:9" hidden="1" x14ac:dyDescent="0.2">
      <c r="B214" s="449" t="str">
        <f>Client2</f>
        <v>Department of Transport</v>
      </c>
      <c r="C214" s="449"/>
      <c r="D214" s="449"/>
      <c r="E214" s="449"/>
      <c r="F214" s="450"/>
      <c r="G214" s="450"/>
      <c r="H214" s="450"/>
    </row>
    <row r="215" spans="2:9" hidden="1" x14ac:dyDescent="0.2">
      <c r="B215" s="452"/>
      <c r="C215" s="452"/>
      <c r="D215" s="452"/>
      <c r="E215" s="452"/>
      <c r="F215" s="451"/>
      <c r="G215" s="451"/>
      <c r="H215" s="451"/>
    </row>
    <row r="216" spans="2:9" hidden="1" x14ac:dyDescent="0.2">
      <c r="B216" s="443" t="s">
        <v>8</v>
      </c>
      <c r="C216" s="444"/>
      <c r="D216" s="444"/>
      <c r="E216" s="444"/>
      <c r="F216" s="444"/>
      <c r="G216" s="444"/>
      <c r="H216" s="453" t="str">
        <f>$H$4</f>
        <v>CHAPTER C4.3</v>
      </c>
      <c r="I216" s="6"/>
    </row>
    <row r="217" spans="2:9" hidden="1" x14ac:dyDescent="0.2">
      <c r="B217" s="445" t="str">
        <f>ContractDescription</f>
        <v>REHABILITATION OF PROVINCIAL ROAD P47-3 (KM 38.00 TO KM 48.00) IN THE EMPANGENI REGION</v>
      </c>
      <c r="C217" s="446"/>
      <c r="D217" s="446"/>
      <c r="E217" s="446"/>
      <c r="F217" s="446"/>
      <c r="G217" s="446"/>
      <c r="H217" s="450"/>
      <c r="I217" s="8"/>
    </row>
    <row r="218" spans="2:9" hidden="1" x14ac:dyDescent="0.2">
      <c r="B218" s="445"/>
      <c r="C218" s="446"/>
      <c r="D218" s="446"/>
      <c r="E218" s="446"/>
      <c r="F218" s="446"/>
      <c r="G218" s="446"/>
      <c r="H218" s="450"/>
      <c r="I218" s="8"/>
    </row>
    <row r="219" spans="2:9" hidden="1" x14ac:dyDescent="0.2">
      <c r="B219" s="447"/>
      <c r="C219" s="448"/>
      <c r="D219" s="448"/>
      <c r="E219" s="448"/>
      <c r="F219" s="448"/>
      <c r="G219" s="448"/>
      <c r="H219" s="451"/>
      <c r="I219" s="8"/>
    </row>
    <row r="220" spans="2:9" s="9" customFormat="1" ht="24.95" hidden="1" customHeight="1" x14ac:dyDescent="0.2">
      <c r="B220" s="72" t="s">
        <v>0</v>
      </c>
      <c r="C220" s="11" t="s">
        <v>1</v>
      </c>
      <c r="D220" s="11" t="s">
        <v>2</v>
      </c>
      <c r="E220" s="11" t="s">
        <v>10</v>
      </c>
      <c r="F220" s="11" t="s">
        <v>3</v>
      </c>
      <c r="G220" s="11" t="s">
        <v>4</v>
      </c>
      <c r="H220" s="11" t="s">
        <v>5</v>
      </c>
      <c r="I220" s="12"/>
    </row>
    <row r="221" spans="2:9" s="30" customFormat="1" ht="19.5" hidden="1" customHeight="1" x14ac:dyDescent="0.2">
      <c r="B221" s="76"/>
      <c r="C221" s="31" t="s">
        <v>29</v>
      </c>
      <c r="D221" s="32"/>
      <c r="E221" s="32"/>
      <c r="F221" s="33"/>
      <c r="G221" s="32"/>
      <c r="H221" s="34">
        <f>H212</f>
        <v>0</v>
      </c>
      <c r="I221" s="35"/>
    </row>
    <row r="222" spans="2:9" hidden="1" x14ac:dyDescent="0.2">
      <c r="B222" s="50"/>
      <c r="C222" s="14"/>
      <c r="D222" s="22"/>
      <c r="E222" s="38"/>
      <c r="F222" s="38"/>
      <c r="G222" s="46"/>
      <c r="H222" s="17"/>
    </row>
    <row r="223" spans="2:9" hidden="1" x14ac:dyDescent="0.2">
      <c r="B223" s="108" t="s">
        <v>1413</v>
      </c>
      <c r="C223" s="65" t="s">
        <v>1412</v>
      </c>
      <c r="D223" s="22"/>
      <c r="E223" s="38"/>
      <c r="F223" s="38"/>
      <c r="G223" s="46"/>
      <c r="H223" s="17" t="str">
        <f t="shared" si="0"/>
        <v/>
      </c>
    </row>
    <row r="224" spans="2:9" hidden="1" x14ac:dyDescent="0.2">
      <c r="B224" s="107"/>
      <c r="C224" s="52"/>
      <c r="D224" s="22"/>
      <c r="E224" s="38"/>
      <c r="F224" s="38"/>
      <c r="G224" s="46"/>
      <c r="H224" s="17" t="str">
        <f t="shared" si="0"/>
        <v/>
      </c>
    </row>
    <row r="225" spans="2:8" hidden="1" x14ac:dyDescent="0.2">
      <c r="B225" s="108" t="s">
        <v>1411</v>
      </c>
      <c r="C225" s="65" t="s">
        <v>1410</v>
      </c>
      <c r="D225" s="38" t="s">
        <v>38</v>
      </c>
      <c r="E225" s="38"/>
      <c r="F225" s="38"/>
      <c r="G225" s="46"/>
      <c r="H225" s="17">
        <f t="shared" si="0"/>
        <v>0</v>
      </c>
    </row>
    <row r="226" spans="2:8" hidden="1" x14ac:dyDescent="0.2">
      <c r="B226" s="107"/>
      <c r="C226" s="52"/>
      <c r="D226" s="22"/>
      <c r="E226" s="38"/>
      <c r="F226" s="38"/>
      <c r="G226" s="46"/>
      <c r="H226" s="17" t="str">
        <f t="shared" si="0"/>
        <v/>
      </c>
    </row>
    <row r="227" spans="2:8" ht="25.5" hidden="1" x14ac:dyDescent="0.2">
      <c r="B227" s="108" t="s">
        <v>1409</v>
      </c>
      <c r="C227" s="16" t="s">
        <v>1408</v>
      </c>
      <c r="D227" s="38" t="s">
        <v>38</v>
      </c>
      <c r="E227" s="38"/>
      <c r="F227" s="38"/>
      <c r="G227" s="46"/>
      <c r="H227" s="17">
        <f t="shared" si="0"/>
        <v>0</v>
      </c>
    </row>
    <row r="228" spans="2:8" hidden="1" x14ac:dyDescent="0.2">
      <c r="B228" s="107"/>
      <c r="C228" s="52"/>
      <c r="D228" s="22"/>
      <c r="E228" s="38"/>
      <c r="F228" s="38"/>
      <c r="G228" s="46"/>
      <c r="H228" s="17" t="str">
        <f t="shared" si="0"/>
        <v/>
      </c>
    </row>
    <row r="229" spans="2:8" hidden="1" x14ac:dyDescent="0.2">
      <c r="B229" s="108" t="s">
        <v>1407</v>
      </c>
      <c r="C229" s="65" t="s">
        <v>1406</v>
      </c>
      <c r="D229" s="38" t="s">
        <v>38</v>
      </c>
      <c r="E229" s="38"/>
      <c r="F229" s="38"/>
      <c r="G229" s="46"/>
      <c r="H229" s="17">
        <f t="shared" si="0"/>
        <v>0</v>
      </c>
    </row>
    <row r="230" spans="2:8" hidden="1" x14ac:dyDescent="0.2">
      <c r="B230" s="107"/>
      <c r="C230" s="52"/>
      <c r="D230" s="22"/>
      <c r="E230" s="38"/>
      <c r="F230" s="38"/>
      <c r="G230" s="46"/>
      <c r="H230" s="17" t="str">
        <f t="shared" si="0"/>
        <v/>
      </c>
    </row>
    <row r="231" spans="2:8" hidden="1" x14ac:dyDescent="0.2">
      <c r="B231" s="108" t="s">
        <v>1405</v>
      </c>
      <c r="C231" s="65" t="s">
        <v>1404</v>
      </c>
      <c r="D231" s="38" t="s">
        <v>38</v>
      </c>
      <c r="E231" s="38"/>
      <c r="F231" s="38"/>
      <c r="G231" s="46"/>
      <c r="H231" s="17">
        <f t="shared" si="0"/>
        <v>0</v>
      </c>
    </row>
    <row r="232" spans="2:8" hidden="1" x14ac:dyDescent="0.2">
      <c r="B232" s="50"/>
      <c r="C232" s="14"/>
      <c r="D232" s="22"/>
      <c r="E232" s="38"/>
      <c r="F232" s="38"/>
      <c r="G232" s="46"/>
      <c r="H232" s="17" t="str">
        <f t="shared" si="0"/>
        <v/>
      </c>
    </row>
    <row r="233" spans="2:8" ht="25.5" hidden="1" x14ac:dyDescent="0.2">
      <c r="B233" s="108" t="s">
        <v>1403</v>
      </c>
      <c r="C233" s="16" t="s">
        <v>1397</v>
      </c>
      <c r="D233" s="22"/>
      <c r="E233" s="38"/>
      <c r="F233" s="38"/>
      <c r="G233" s="46"/>
      <c r="H233" s="17" t="str">
        <f t="shared" si="0"/>
        <v/>
      </c>
    </row>
    <row r="234" spans="2:8" hidden="1" x14ac:dyDescent="0.2">
      <c r="B234" s="107"/>
      <c r="C234" s="52"/>
      <c r="D234" s="22"/>
      <c r="E234" s="38"/>
      <c r="F234" s="38"/>
      <c r="G234" s="46"/>
      <c r="H234" s="17" t="str">
        <f t="shared" si="0"/>
        <v/>
      </c>
    </row>
    <row r="235" spans="2:8" ht="14.25" hidden="1" x14ac:dyDescent="0.2">
      <c r="B235" s="108" t="s">
        <v>1402</v>
      </c>
      <c r="C235" s="65" t="s">
        <v>1395</v>
      </c>
      <c r="D235" s="22" t="s">
        <v>26</v>
      </c>
      <c r="E235" s="38"/>
      <c r="F235" s="38"/>
      <c r="G235" s="46"/>
      <c r="H235" s="17">
        <f t="shared" si="0"/>
        <v>0</v>
      </c>
    </row>
    <row r="236" spans="2:8" hidden="1" x14ac:dyDescent="0.2">
      <c r="B236" s="107"/>
      <c r="C236" s="52"/>
      <c r="D236" s="22"/>
      <c r="E236" s="38"/>
      <c r="F236" s="38"/>
      <c r="G236" s="46"/>
      <c r="H236" s="17" t="str">
        <f t="shared" si="0"/>
        <v/>
      </c>
    </row>
    <row r="237" spans="2:8" ht="14.25" hidden="1" x14ac:dyDescent="0.2">
      <c r="B237" s="108" t="s">
        <v>1401</v>
      </c>
      <c r="C237" s="65" t="s">
        <v>1393</v>
      </c>
      <c r="D237" s="22" t="s">
        <v>26</v>
      </c>
      <c r="E237" s="38"/>
      <c r="F237" s="38"/>
      <c r="G237" s="46"/>
      <c r="H237" s="17">
        <f t="shared" si="0"/>
        <v>0</v>
      </c>
    </row>
    <row r="238" spans="2:8" hidden="1" x14ac:dyDescent="0.2">
      <c r="B238" s="108"/>
      <c r="C238" s="65"/>
      <c r="D238" s="22"/>
      <c r="E238" s="38"/>
      <c r="F238" s="38"/>
      <c r="G238" s="46"/>
      <c r="H238" s="17" t="str">
        <f t="shared" si="0"/>
        <v/>
      </c>
    </row>
    <row r="239" spans="2:8" ht="14.25" hidden="1" x14ac:dyDescent="0.2">
      <c r="B239" s="108" t="s">
        <v>1400</v>
      </c>
      <c r="C239" s="65" t="s">
        <v>1391</v>
      </c>
      <c r="D239" s="22" t="s">
        <v>26</v>
      </c>
      <c r="E239" s="38"/>
      <c r="F239" s="38"/>
      <c r="G239" s="46"/>
      <c r="H239" s="17">
        <f t="shared" si="0"/>
        <v>0</v>
      </c>
    </row>
    <row r="240" spans="2:8" hidden="1" x14ac:dyDescent="0.2">
      <c r="B240" s="107"/>
      <c r="C240" s="52"/>
      <c r="D240" s="22"/>
      <c r="E240" s="38"/>
      <c r="F240" s="38"/>
      <c r="G240" s="46"/>
      <c r="H240" s="17" t="str">
        <f t="shared" si="0"/>
        <v/>
      </c>
    </row>
    <row r="241" spans="2:8" ht="14.25" hidden="1" x14ac:dyDescent="0.2">
      <c r="B241" s="108" t="s">
        <v>1399</v>
      </c>
      <c r="C241" s="65" t="s">
        <v>1389</v>
      </c>
      <c r="D241" s="22" t="s">
        <v>26</v>
      </c>
      <c r="E241" s="38"/>
      <c r="F241" s="38"/>
      <c r="G241" s="46"/>
      <c r="H241" s="17">
        <f t="shared" si="0"/>
        <v>0</v>
      </c>
    </row>
    <row r="242" spans="2:8" hidden="1" x14ac:dyDescent="0.2">
      <c r="B242" s="107"/>
      <c r="C242" s="52"/>
      <c r="D242" s="22"/>
      <c r="E242" s="38"/>
      <c r="F242" s="38"/>
      <c r="G242" s="46"/>
      <c r="H242" s="17" t="str">
        <f t="shared" si="0"/>
        <v/>
      </c>
    </row>
    <row r="243" spans="2:8" ht="25.5" hidden="1" x14ac:dyDescent="0.2">
      <c r="B243" s="108" t="s">
        <v>1398</v>
      </c>
      <c r="C243" s="16" t="s">
        <v>1397</v>
      </c>
      <c r="D243" s="22"/>
      <c r="E243" s="38"/>
      <c r="F243" s="38"/>
      <c r="G243" s="46"/>
      <c r="H243" s="17" t="str">
        <f t="shared" si="0"/>
        <v/>
      </c>
    </row>
    <row r="244" spans="2:8" hidden="1" x14ac:dyDescent="0.2">
      <c r="B244" s="107"/>
      <c r="C244" s="52"/>
      <c r="D244" s="22"/>
      <c r="E244" s="38"/>
      <c r="F244" s="38"/>
      <c r="G244" s="46"/>
      <c r="H244" s="17" t="str">
        <f t="shared" si="0"/>
        <v/>
      </c>
    </row>
    <row r="245" spans="2:8" ht="14.25" hidden="1" x14ac:dyDescent="0.2">
      <c r="B245" s="108" t="s">
        <v>1396</v>
      </c>
      <c r="C245" s="65" t="s">
        <v>1395</v>
      </c>
      <c r="D245" s="22" t="s">
        <v>26</v>
      </c>
      <c r="E245" s="38"/>
      <c r="F245" s="38"/>
      <c r="G245" s="46"/>
      <c r="H245" s="17">
        <f t="shared" si="0"/>
        <v>0</v>
      </c>
    </row>
    <row r="246" spans="2:8" hidden="1" x14ac:dyDescent="0.2">
      <c r="B246" s="107"/>
      <c r="C246" s="52"/>
      <c r="D246" s="22"/>
      <c r="E246" s="38"/>
      <c r="F246" s="38"/>
      <c r="G246" s="46"/>
      <c r="H246" s="17" t="str">
        <f t="shared" si="0"/>
        <v/>
      </c>
    </row>
    <row r="247" spans="2:8" ht="14.25" hidden="1" x14ac:dyDescent="0.2">
      <c r="B247" s="108" t="s">
        <v>1394</v>
      </c>
      <c r="C247" s="65" t="s">
        <v>1393</v>
      </c>
      <c r="D247" s="22" t="s">
        <v>26</v>
      </c>
      <c r="E247" s="38"/>
      <c r="F247" s="38"/>
      <c r="G247" s="46"/>
      <c r="H247" s="17">
        <f t="shared" si="0"/>
        <v>0</v>
      </c>
    </row>
    <row r="248" spans="2:8" hidden="1" x14ac:dyDescent="0.2">
      <c r="B248" s="107"/>
      <c r="C248" s="52"/>
      <c r="D248" s="22"/>
      <c r="E248" s="38"/>
      <c r="F248" s="38"/>
      <c r="G248" s="46"/>
      <c r="H248" s="17" t="str">
        <f t="shared" si="0"/>
        <v/>
      </c>
    </row>
    <row r="249" spans="2:8" ht="14.25" hidden="1" x14ac:dyDescent="0.2">
      <c r="B249" s="108" t="s">
        <v>1392</v>
      </c>
      <c r="C249" s="65" t="s">
        <v>1391</v>
      </c>
      <c r="D249" s="22" t="s">
        <v>26</v>
      </c>
      <c r="E249" s="38"/>
      <c r="F249" s="38"/>
      <c r="G249" s="46"/>
      <c r="H249" s="17">
        <f t="shared" ref="H249:H267" si="1">IF(D249="","",F249*G249)</f>
        <v>0</v>
      </c>
    </row>
    <row r="250" spans="2:8" hidden="1" x14ac:dyDescent="0.2">
      <c r="B250" s="107"/>
      <c r="C250" s="52"/>
      <c r="D250" s="22"/>
      <c r="E250" s="38"/>
      <c r="F250" s="38"/>
      <c r="G250" s="46"/>
      <c r="H250" s="17" t="str">
        <f t="shared" si="1"/>
        <v/>
      </c>
    </row>
    <row r="251" spans="2:8" ht="14.25" hidden="1" x14ac:dyDescent="0.2">
      <c r="B251" s="108" t="s">
        <v>1390</v>
      </c>
      <c r="C251" s="65" t="s">
        <v>1389</v>
      </c>
      <c r="D251" s="22" t="s">
        <v>26</v>
      </c>
      <c r="E251" s="38"/>
      <c r="F251" s="38"/>
      <c r="G251" s="46"/>
      <c r="H251" s="17">
        <f t="shared" si="1"/>
        <v>0</v>
      </c>
    </row>
    <row r="252" spans="2:8" hidden="1" x14ac:dyDescent="0.2">
      <c r="B252" s="107"/>
      <c r="C252" s="52"/>
      <c r="D252" s="22"/>
      <c r="E252" s="38"/>
      <c r="F252" s="38"/>
      <c r="G252" s="46"/>
      <c r="H252" s="17" t="str">
        <f t="shared" si="1"/>
        <v/>
      </c>
    </row>
    <row r="253" spans="2:8" ht="25.5" hidden="1" x14ac:dyDescent="0.2">
      <c r="B253" s="108" t="s">
        <v>1388</v>
      </c>
      <c r="C253" s="16" t="s">
        <v>1387</v>
      </c>
      <c r="D253" s="22"/>
      <c r="E253" s="38"/>
      <c r="F253" s="38"/>
      <c r="G253" s="46"/>
      <c r="H253" s="17" t="str">
        <f t="shared" si="1"/>
        <v/>
      </c>
    </row>
    <row r="254" spans="2:8" hidden="1" x14ac:dyDescent="0.2">
      <c r="B254" s="107"/>
      <c r="C254" s="52"/>
      <c r="D254" s="22"/>
      <c r="E254" s="38"/>
      <c r="F254" s="38"/>
      <c r="G254" s="46"/>
      <c r="H254" s="17" t="str">
        <f t="shared" si="1"/>
        <v/>
      </c>
    </row>
    <row r="255" spans="2:8" ht="14.25" hidden="1" x14ac:dyDescent="0.2">
      <c r="B255" s="108" t="s">
        <v>1386</v>
      </c>
      <c r="C255" s="65" t="s">
        <v>1380</v>
      </c>
      <c r="D255" s="22" t="s">
        <v>26</v>
      </c>
      <c r="E255" s="38"/>
      <c r="F255" s="38"/>
      <c r="G255" s="46"/>
      <c r="H255" s="17">
        <f t="shared" si="1"/>
        <v>0</v>
      </c>
    </row>
    <row r="256" spans="2:8" hidden="1" x14ac:dyDescent="0.2">
      <c r="B256" s="107"/>
      <c r="C256" s="52"/>
      <c r="D256" s="22"/>
      <c r="E256" s="38"/>
      <c r="F256" s="38"/>
      <c r="G256" s="46"/>
      <c r="H256" s="17" t="str">
        <f t="shared" si="1"/>
        <v/>
      </c>
    </row>
    <row r="257" spans="2:8" ht="25.5" hidden="1" x14ac:dyDescent="0.2">
      <c r="B257" s="108" t="s">
        <v>1385</v>
      </c>
      <c r="C257" s="16" t="s">
        <v>1378</v>
      </c>
      <c r="D257" s="22" t="s">
        <v>26</v>
      </c>
      <c r="E257" s="38"/>
      <c r="F257" s="38"/>
      <c r="G257" s="46"/>
      <c r="H257" s="17">
        <f t="shared" si="1"/>
        <v>0</v>
      </c>
    </row>
    <row r="258" spans="2:8" hidden="1" x14ac:dyDescent="0.2">
      <c r="B258" s="107"/>
      <c r="C258" s="52"/>
      <c r="D258" s="22"/>
      <c r="E258" s="38"/>
      <c r="F258" s="38"/>
      <c r="G258" s="46"/>
      <c r="H258" s="17" t="str">
        <f t="shared" si="1"/>
        <v/>
      </c>
    </row>
    <row r="259" spans="2:8" hidden="1" x14ac:dyDescent="0.2">
      <c r="B259" s="108" t="s">
        <v>1384</v>
      </c>
      <c r="C259" s="65" t="s">
        <v>1376</v>
      </c>
      <c r="D259" s="38" t="s">
        <v>38</v>
      </c>
      <c r="E259" s="38"/>
      <c r="F259" s="38"/>
      <c r="G259" s="46"/>
      <c r="H259" s="17">
        <f t="shared" si="1"/>
        <v>0</v>
      </c>
    </row>
    <row r="260" spans="2:8" hidden="1" x14ac:dyDescent="0.2">
      <c r="B260" s="107"/>
      <c r="C260" s="52"/>
      <c r="D260" s="22"/>
      <c r="E260" s="38"/>
      <c r="F260" s="38"/>
      <c r="G260" s="46"/>
      <c r="H260" s="17" t="str">
        <f t="shared" si="1"/>
        <v/>
      </c>
    </row>
    <row r="261" spans="2:8" ht="25.5" hidden="1" x14ac:dyDescent="0.2">
      <c r="B261" s="108" t="s">
        <v>1383</v>
      </c>
      <c r="C261" s="16" t="s">
        <v>1382</v>
      </c>
      <c r="D261" s="22"/>
      <c r="E261" s="38"/>
      <c r="F261" s="38"/>
      <c r="G261" s="46"/>
      <c r="H261" s="17" t="str">
        <f t="shared" si="1"/>
        <v/>
      </c>
    </row>
    <row r="262" spans="2:8" hidden="1" x14ac:dyDescent="0.2">
      <c r="B262" s="107"/>
      <c r="C262" s="52"/>
      <c r="D262" s="22"/>
      <c r="E262" s="38"/>
      <c r="F262" s="38"/>
      <c r="G262" s="46"/>
      <c r="H262" s="17" t="str">
        <f t="shared" si="1"/>
        <v/>
      </c>
    </row>
    <row r="263" spans="2:8" ht="14.25" hidden="1" x14ac:dyDescent="0.2">
      <c r="B263" s="108" t="s">
        <v>1381</v>
      </c>
      <c r="C263" s="65" t="s">
        <v>1380</v>
      </c>
      <c r="D263" s="22" t="s">
        <v>26</v>
      </c>
      <c r="E263" s="38"/>
      <c r="F263" s="38"/>
      <c r="G263" s="46"/>
      <c r="H263" s="17">
        <f t="shared" si="1"/>
        <v>0</v>
      </c>
    </row>
    <row r="264" spans="2:8" hidden="1" x14ac:dyDescent="0.2">
      <c r="B264" s="107"/>
      <c r="C264" s="52"/>
      <c r="D264" s="22"/>
      <c r="E264" s="38"/>
      <c r="F264" s="38"/>
      <c r="G264" s="46"/>
      <c r="H264" s="17" t="str">
        <f t="shared" si="1"/>
        <v/>
      </c>
    </row>
    <row r="265" spans="2:8" ht="25.5" hidden="1" x14ac:dyDescent="0.2">
      <c r="B265" s="108" t="s">
        <v>1379</v>
      </c>
      <c r="C265" s="16" t="s">
        <v>1378</v>
      </c>
      <c r="D265" s="22" t="s">
        <v>26</v>
      </c>
      <c r="E265" s="38"/>
      <c r="F265" s="38"/>
      <c r="G265" s="46"/>
      <c r="H265" s="17">
        <f t="shared" si="1"/>
        <v>0</v>
      </c>
    </row>
    <row r="266" spans="2:8" hidden="1" x14ac:dyDescent="0.2">
      <c r="B266" s="107"/>
      <c r="C266" s="52"/>
      <c r="D266" s="22"/>
      <c r="E266" s="38"/>
      <c r="F266" s="38"/>
      <c r="G266" s="46"/>
      <c r="H266" s="17" t="str">
        <f t="shared" si="1"/>
        <v/>
      </c>
    </row>
    <row r="267" spans="2:8" hidden="1" x14ac:dyDescent="0.2">
      <c r="B267" s="108" t="s">
        <v>1377</v>
      </c>
      <c r="C267" s="65" t="s">
        <v>1376</v>
      </c>
      <c r="D267" s="38" t="s">
        <v>38</v>
      </c>
      <c r="E267" s="38"/>
      <c r="F267" s="38"/>
      <c r="G267" s="46"/>
      <c r="H267" s="17">
        <f t="shared" si="1"/>
        <v>0</v>
      </c>
    </row>
    <row r="268" spans="2:8" hidden="1" x14ac:dyDescent="0.2">
      <c r="B268" s="108"/>
      <c r="C268" s="65"/>
      <c r="D268" s="38"/>
      <c r="E268" s="38"/>
      <c r="F268" s="38"/>
      <c r="G268" s="46"/>
      <c r="H268" s="17"/>
    </row>
    <row r="269" spans="2:8" hidden="1" x14ac:dyDescent="0.2">
      <c r="B269" s="108"/>
      <c r="C269" s="65"/>
      <c r="D269" s="38"/>
      <c r="E269" s="38"/>
      <c r="F269" s="38"/>
      <c r="G269" s="46"/>
      <c r="H269" s="17"/>
    </row>
    <row r="270" spans="2:8" hidden="1" x14ac:dyDescent="0.2">
      <c r="B270" s="108"/>
      <c r="C270" s="65"/>
      <c r="D270" s="38"/>
      <c r="E270" s="38"/>
      <c r="F270" s="38"/>
      <c r="G270" s="46"/>
      <c r="H270" s="17"/>
    </row>
    <row r="271" spans="2:8" hidden="1" x14ac:dyDescent="0.2">
      <c r="B271" s="108"/>
      <c r="C271" s="65"/>
      <c r="D271" s="38"/>
      <c r="E271" s="38"/>
      <c r="F271" s="38"/>
      <c r="G271" s="46"/>
      <c r="H271" s="17"/>
    </row>
    <row r="272" spans="2:8" hidden="1" x14ac:dyDescent="0.2">
      <c r="B272" s="108"/>
      <c r="C272" s="65"/>
      <c r="D272" s="38"/>
      <c r="E272" s="38"/>
      <c r="F272" s="38"/>
      <c r="G272" s="46"/>
      <c r="H272" s="17"/>
    </row>
    <row r="273" spans="2:9" hidden="1" x14ac:dyDescent="0.2">
      <c r="B273" s="108"/>
      <c r="C273" s="65"/>
      <c r="D273" s="38"/>
      <c r="E273" s="38"/>
      <c r="F273" s="38"/>
      <c r="G273" s="46"/>
      <c r="H273" s="17"/>
    </row>
    <row r="274" spans="2:9" hidden="1" x14ac:dyDescent="0.2">
      <c r="B274" s="108"/>
      <c r="C274" s="65"/>
      <c r="D274" s="38"/>
      <c r="E274" s="38"/>
      <c r="F274" s="38"/>
      <c r="G274" s="46"/>
      <c r="H274" s="17"/>
    </row>
    <row r="275" spans="2:9" hidden="1" x14ac:dyDescent="0.2">
      <c r="B275" s="108"/>
      <c r="C275" s="65"/>
      <c r="D275" s="38"/>
      <c r="E275" s="38"/>
      <c r="F275" s="38"/>
      <c r="G275" s="46"/>
      <c r="H275" s="17"/>
    </row>
    <row r="276" spans="2:9" hidden="1" x14ac:dyDescent="0.2">
      <c r="B276" s="108"/>
      <c r="C276" s="65"/>
      <c r="D276" s="38"/>
      <c r="E276" s="38"/>
      <c r="F276" s="38"/>
      <c r="G276" s="46"/>
      <c r="H276" s="17"/>
    </row>
    <row r="277" spans="2:9" hidden="1" x14ac:dyDescent="0.2">
      <c r="B277" s="108"/>
      <c r="C277" s="65"/>
      <c r="D277" s="38"/>
      <c r="E277" s="38"/>
      <c r="F277" s="38"/>
      <c r="G277" s="46"/>
      <c r="H277" s="17"/>
    </row>
    <row r="278" spans="2:9" hidden="1" x14ac:dyDescent="0.2">
      <c r="B278" s="108"/>
      <c r="C278" s="65"/>
      <c r="D278" s="38"/>
      <c r="E278" s="38"/>
      <c r="F278" s="38"/>
      <c r="G278" s="46"/>
      <c r="H278" s="17"/>
    </row>
    <row r="279" spans="2:9" hidden="1" x14ac:dyDescent="0.2">
      <c r="B279" s="108"/>
      <c r="C279" s="65"/>
      <c r="D279" s="38"/>
      <c r="E279" s="38"/>
      <c r="F279" s="38"/>
      <c r="G279" s="46"/>
      <c r="H279" s="17"/>
    </row>
    <row r="280" spans="2:9" x14ac:dyDescent="0.2">
      <c r="B280" s="108"/>
      <c r="C280" s="65"/>
      <c r="D280" s="38"/>
      <c r="E280" s="38"/>
      <c r="F280" s="38"/>
      <c r="G280" s="46"/>
      <c r="H280" s="17"/>
    </row>
    <row r="281" spans="2:9" s="30" customFormat="1" ht="24.95" customHeight="1" x14ac:dyDescent="0.2">
      <c r="B281" s="84" t="str">
        <f>$B$10</f>
        <v>C4.3</v>
      </c>
      <c r="C281" s="31" t="s">
        <v>2708</v>
      </c>
      <c r="D281" s="32"/>
      <c r="E281" s="32"/>
      <c r="F281" s="33"/>
      <c r="G281" s="32"/>
      <c r="H281" s="34">
        <f>SUM(H221:H280)</f>
        <v>0</v>
      </c>
      <c r="I281" s="35"/>
    </row>
  </sheetData>
  <mergeCells count="25">
    <mergeCell ref="B216:G216"/>
    <mergeCell ref="H216:H219"/>
    <mergeCell ref="B217:G219"/>
    <mergeCell ref="B147:G147"/>
    <mergeCell ref="H147:H150"/>
    <mergeCell ref="B148:G150"/>
    <mergeCell ref="B213:E213"/>
    <mergeCell ref="F213:H215"/>
    <mergeCell ref="B214:E214"/>
    <mergeCell ref="B215:E215"/>
    <mergeCell ref="B77:G77"/>
    <mergeCell ref="H77:H80"/>
    <mergeCell ref="B78:G80"/>
    <mergeCell ref="B144:E144"/>
    <mergeCell ref="F144:H146"/>
    <mergeCell ref="B145:E145"/>
    <mergeCell ref="B146:E146"/>
    <mergeCell ref="F1:H1"/>
    <mergeCell ref="B5:G7"/>
    <mergeCell ref="H4:H7"/>
    <mergeCell ref="B4:G4"/>
    <mergeCell ref="B74:E74"/>
    <mergeCell ref="F74:H76"/>
    <mergeCell ref="B75:E75"/>
    <mergeCell ref="B76:E76"/>
  </mergeCells>
  <printOptions horizontalCentered="1"/>
  <pageMargins left="0.43307086614173229" right="0.31496062992125984" top="0.43307086614173229" bottom="0.62992125984251968" header="0.35433070866141736" footer="0.31496062992125984"/>
  <pageSetup paperSize="9" scale="80"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7925-794C-4881-B386-825C41AC2B15}">
  <sheetPr codeName="Sheet72">
    <tabColor rgb="FF92D050"/>
    <pageSetUpPr fitToPage="1"/>
  </sheetPr>
  <dimension ref="B1:I115"/>
  <sheetViews>
    <sheetView view="pageBreakPreview" zoomScale="70" zoomScaleNormal="85" zoomScaleSheetLayoutView="70" workbookViewId="0">
      <selection activeCell="Q47" sqref="Q47"/>
    </sheetView>
  </sheetViews>
  <sheetFormatPr defaultColWidth="8.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2.7109375" style="230" customWidth="1"/>
    <col min="7" max="7" width="14.7109375" style="230" customWidth="1"/>
    <col min="8" max="8" width="16.7109375" style="197" customWidth="1"/>
    <col min="9" max="9" width="0.85546875" style="197" customWidth="1"/>
    <col min="10" max="16384" width="8.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230"/>
    </row>
    <row r="4" spans="2:9" x14ac:dyDescent="0.2">
      <c r="B4" s="417" t="s">
        <v>8</v>
      </c>
      <c r="C4" s="418"/>
      <c r="D4" s="418"/>
      <c r="E4" s="418"/>
      <c r="F4" s="418"/>
      <c r="G4" s="418"/>
      <c r="H4" s="436" t="str">
        <f>"CHAPTER "&amp;B10</f>
        <v>CHAPTER C4.4</v>
      </c>
      <c r="I4" s="307"/>
    </row>
    <row r="5" spans="2:9" ht="7.5" customHeight="1" x14ac:dyDescent="0.2">
      <c r="B5" s="420" t="str">
        <f>ContractDescription</f>
        <v>REHABILITATION OF PROVINCIAL ROAD P47-3 (KM 38.00 TO KM 48.00) IN THE EMPANGENI REGION</v>
      </c>
      <c r="C5" s="421"/>
      <c r="D5" s="421"/>
      <c r="E5" s="421"/>
      <c r="F5" s="421"/>
      <c r="G5" s="421"/>
      <c r="H5" s="437"/>
      <c r="I5" s="199"/>
    </row>
    <row r="6" spans="2:9" ht="12.75" customHeight="1" x14ac:dyDescent="0.2">
      <c r="B6" s="420"/>
      <c r="C6" s="421"/>
      <c r="D6" s="421"/>
      <c r="E6" s="421"/>
      <c r="F6" s="421"/>
      <c r="G6" s="421"/>
      <c r="H6" s="437"/>
      <c r="I6" s="199"/>
    </row>
    <row r="7" spans="2:9" s="202" customFormat="1" ht="7.5" customHeight="1" x14ac:dyDescent="0.2">
      <c r="B7" s="422"/>
      <c r="C7" s="423"/>
      <c r="D7" s="423"/>
      <c r="E7" s="423"/>
      <c r="F7" s="423"/>
      <c r="G7" s="423"/>
      <c r="H7" s="438"/>
      <c r="I7" s="201"/>
    </row>
    <row r="8" spans="2:9" s="202" customFormat="1" ht="24.95" customHeight="1" x14ac:dyDescent="0.2">
      <c r="B8" s="236" t="s">
        <v>0</v>
      </c>
      <c r="C8" s="200" t="s">
        <v>1</v>
      </c>
      <c r="D8" s="200" t="s">
        <v>2</v>
      </c>
      <c r="E8" s="200" t="s">
        <v>10</v>
      </c>
      <c r="F8" s="200" t="s">
        <v>3</v>
      </c>
      <c r="G8" s="200" t="s">
        <v>4</v>
      </c>
      <c r="H8" s="200" t="s">
        <v>5</v>
      </c>
      <c r="I8" s="201"/>
    </row>
    <row r="9" spans="2:9" x14ac:dyDescent="0.2">
      <c r="B9" s="230"/>
      <c r="C9" s="198"/>
      <c r="D9" s="205"/>
      <c r="E9" s="205"/>
      <c r="F9" s="205"/>
      <c r="G9" s="208"/>
      <c r="H9" s="203" t="str">
        <f t="shared" ref="H9" si="0">IF(D9="","",F9*G9)</f>
        <v/>
      </c>
      <c r="I9" s="206"/>
    </row>
    <row r="10" spans="2:9" x14ac:dyDescent="0.2">
      <c r="B10" s="257" t="s">
        <v>2210</v>
      </c>
      <c r="C10" s="256" t="s">
        <v>2209</v>
      </c>
      <c r="D10" s="205"/>
      <c r="E10" s="205"/>
      <c r="F10" s="205"/>
      <c r="G10" s="208"/>
      <c r="H10" s="203"/>
      <c r="I10" s="206"/>
    </row>
    <row r="11" spans="2:9" x14ac:dyDescent="0.2">
      <c r="B11" s="230"/>
      <c r="C11" s="198"/>
      <c r="D11" s="205"/>
      <c r="E11" s="205"/>
      <c r="F11" s="205"/>
      <c r="G11" s="208"/>
      <c r="H11" s="203"/>
      <c r="I11" s="206"/>
    </row>
    <row r="12" spans="2:9" x14ac:dyDescent="0.2">
      <c r="B12" s="213"/>
      <c r="C12" s="250"/>
      <c r="D12" s="205"/>
      <c r="E12" s="205"/>
      <c r="F12" s="205"/>
      <c r="G12" s="208"/>
      <c r="H12" s="203"/>
      <c r="I12" s="206"/>
    </row>
    <row r="13" spans="2:9" x14ac:dyDescent="0.2">
      <c r="B13" s="255"/>
      <c r="C13" s="198"/>
      <c r="D13" s="205"/>
      <c r="E13" s="205"/>
      <c r="F13" s="205"/>
      <c r="G13" s="208"/>
      <c r="H13" s="203"/>
      <c r="I13" s="206"/>
    </row>
    <row r="14" spans="2:9" x14ac:dyDescent="0.2">
      <c r="B14" s="213"/>
      <c r="C14" s="198"/>
      <c r="D14" s="205"/>
      <c r="E14" s="205"/>
      <c r="F14" s="205"/>
      <c r="G14" s="208"/>
      <c r="H14" s="203"/>
      <c r="I14" s="206"/>
    </row>
    <row r="15" spans="2:9" x14ac:dyDescent="0.2">
      <c r="B15" s="255"/>
      <c r="C15" s="198"/>
      <c r="D15" s="205"/>
      <c r="E15" s="205"/>
      <c r="F15" s="207"/>
      <c r="G15" s="208"/>
      <c r="H15" s="203"/>
      <c r="I15" s="206"/>
    </row>
    <row r="16" spans="2:9" x14ac:dyDescent="0.2">
      <c r="B16" s="243"/>
      <c r="C16" s="198"/>
      <c r="D16" s="205"/>
      <c r="E16" s="213"/>
      <c r="F16" s="351"/>
      <c r="G16" s="241"/>
      <c r="H16" s="203"/>
      <c r="I16" s="246"/>
    </row>
    <row r="17" spans="2:9" x14ac:dyDescent="0.2">
      <c r="B17" s="243"/>
      <c r="D17" s="205"/>
      <c r="E17" s="213"/>
      <c r="F17" s="351"/>
      <c r="G17" s="241"/>
      <c r="H17" s="203"/>
      <c r="I17" s="246"/>
    </row>
    <row r="18" spans="2:9" hidden="1" x14ac:dyDescent="0.2">
      <c r="B18" s="255"/>
      <c r="D18" s="205"/>
      <c r="E18" s="205"/>
      <c r="F18" s="205"/>
      <c r="G18" s="208"/>
      <c r="H18" s="203"/>
      <c r="I18" s="206"/>
    </row>
    <row r="19" spans="2:9" s="224" customFormat="1" ht="19.5" hidden="1" customHeight="1" x14ac:dyDescent="0.2">
      <c r="B19" s="284"/>
      <c r="C19" s="219"/>
      <c r="D19" s="220"/>
      <c r="E19" s="220"/>
      <c r="F19" s="221"/>
      <c r="G19" s="221"/>
      <c r="H19" s="222"/>
      <c r="I19" s="223"/>
    </row>
    <row r="20" spans="2:9" hidden="1" x14ac:dyDescent="0.2">
      <c r="B20" s="413"/>
      <c r="C20" s="413"/>
      <c r="D20" s="413"/>
      <c r="E20" s="413"/>
      <c r="F20" s="414"/>
      <c r="G20" s="414"/>
      <c r="H20" s="414"/>
    </row>
    <row r="21" spans="2:9" hidden="1" x14ac:dyDescent="0.2">
      <c r="B21" s="413"/>
      <c r="C21" s="413"/>
      <c r="D21" s="413"/>
      <c r="E21" s="413"/>
      <c r="F21" s="414"/>
      <c r="G21" s="414"/>
      <c r="H21" s="414"/>
    </row>
    <row r="22" spans="2:9" hidden="1" x14ac:dyDescent="0.2">
      <c r="B22" s="416"/>
      <c r="C22" s="416"/>
      <c r="D22" s="416"/>
      <c r="E22" s="416"/>
      <c r="F22" s="415"/>
      <c r="G22" s="415"/>
      <c r="H22" s="415"/>
    </row>
    <row r="23" spans="2:9" hidden="1" x14ac:dyDescent="0.2">
      <c r="B23" s="417"/>
      <c r="C23" s="418"/>
      <c r="D23" s="418"/>
      <c r="E23" s="418"/>
      <c r="F23" s="418"/>
      <c r="G23" s="418"/>
      <c r="H23" s="419"/>
      <c r="I23" s="307"/>
    </row>
    <row r="24" spans="2:9" hidden="1" x14ac:dyDescent="0.2">
      <c r="B24" s="420"/>
      <c r="C24" s="421"/>
      <c r="D24" s="421"/>
      <c r="E24" s="421"/>
      <c r="F24" s="421"/>
      <c r="G24" s="421"/>
      <c r="H24" s="414"/>
      <c r="I24" s="199"/>
    </row>
    <row r="25" spans="2:9" hidden="1" x14ac:dyDescent="0.2">
      <c r="B25" s="420"/>
      <c r="C25" s="421"/>
      <c r="D25" s="421"/>
      <c r="E25" s="421"/>
      <c r="F25" s="421"/>
      <c r="G25" s="421"/>
      <c r="H25" s="414"/>
      <c r="I25" s="199"/>
    </row>
    <row r="26" spans="2:9" hidden="1" x14ac:dyDescent="0.2">
      <c r="B26" s="422"/>
      <c r="C26" s="423"/>
      <c r="D26" s="423"/>
      <c r="E26" s="423"/>
      <c r="F26" s="423"/>
      <c r="G26" s="423"/>
      <c r="H26" s="415"/>
      <c r="I26" s="199"/>
    </row>
    <row r="27" spans="2:9" s="202" customFormat="1" ht="24.95" hidden="1" customHeight="1" x14ac:dyDescent="0.2">
      <c r="B27" s="236"/>
      <c r="C27" s="200"/>
      <c r="D27" s="200"/>
      <c r="E27" s="200"/>
      <c r="F27" s="200"/>
      <c r="G27" s="200"/>
      <c r="H27" s="200"/>
      <c r="I27" s="201"/>
    </row>
    <row r="28" spans="2:9" s="224" customFormat="1" ht="19.5" hidden="1" customHeight="1" x14ac:dyDescent="0.2">
      <c r="B28" s="284"/>
      <c r="C28" s="219"/>
      <c r="D28" s="220"/>
      <c r="E28" s="220"/>
      <c r="F28" s="221"/>
      <c r="G28" s="221"/>
      <c r="H28" s="222"/>
      <c r="I28" s="223"/>
    </row>
    <row r="29" spans="2:9" hidden="1" x14ac:dyDescent="0.2">
      <c r="B29" s="255"/>
      <c r="D29" s="205"/>
      <c r="E29" s="205"/>
      <c r="F29" s="205"/>
      <c r="G29" s="208"/>
      <c r="H29" s="203"/>
      <c r="I29" s="206"/>
    </row>
    <row r="30" spans="2:9" x14ac:dyDescent="0.2">
      <c r="B30" s="213"/>
      <c r="C30" s="198"/>
      <c r="D30" s="205"/>
      <c r="E30" s="205"/>
      <c r="F30" s="207"/>
      <c r="G30" s="241"/>
      <c r="H30" s="203"/>
      <c r="I30" s="206"/>
    </row>
    <row r="31" spans="2:9" x14ac:dyDescent="0.2">
      <c r="B31" s="255"/>
      <c r="C31" s="195"/>
      <c r="D31" s="205"/>
      <c r="E31" s="205"/>
      <c r="F31" s="207"/>
      <c r="G31" s="241"/>
      <c r="H31" s="203"/>
      <c r="I31" s="206"/>
    </row>
    <row r="32" spans="2:9" x14ac:dyDescent="0.2">
      <c r="B32" s="213"/>
      <c r="C32" s="198"/>
      <c r="D32" s="205"/>
      <c r="E32" s="205"/>
      <c r="F32" s="207"/>
      <c r="G32" s="241"/>
      <c r="H32" s="203"/>
      <c r="I32" s="206"/>
    </row>
    <row r="33" spans="2:9" x14ac:dyDescent="0.2">
      <c r="B33" s="255"/>
      <c r="D33" s="205"/>
      <c r="E33" s="205"/>
      <c r="F33" s="207"/>
      <c r="G33" s="241"/>
      <c r="H33" s="203"/>
      <c r="I33" s="206"/>
    </row>
    <row r="34" spans="2:9" x14ac:dyDescent="0.2">
      <c r="B34" s="213"/>
      <c r="C34" s="198"/>
      <c r="D34" s="213"/>
      <c r="E34" s="205"/>
      <c r="F34" s="207"/>
      <c r="G34" s="241"/>
      <c r="H34" s="203"/>
      <c r="I34" s="206"/>
    </row>
    <row r="35" spans="2:9" x14ac:dyDescent="0.2">
      <c r="B35" s="255"/>
      <c r="D35" s="205"/>
      <c r="E35" s="205"/>
      <c r="F35" s="207"/>
      <c r="G35" s="241"/>
      <c r="H35" s="203"/>
      <c r="I35" s="206"/>
    </row>
    <row r="36" spans="2:9" ht="27.6" customHeight="1" x14ac:dyDescent="0.2">
      <c r="B36" s="213"/>
      <c r="C36" s="254"/>
      <c r="D36" s="213"/>
      <c r="E36" s="205"/>
      <c r="F36" s="207"/>
      <c r="G36" s="241"/>
      <c r="H36" s="203"/>
      <c r="I36" s="206"/>
    </row>
    <row r="37" spans="2:9" x14ac:dyDescent="0.2">
      <c r="B37" s="255"/>
      <c r="D37" s="205"/>
      <c r="E37" s="205"/>
      <c r="F37" s="207"/>
      <c r="G37" s="241"/>
      <c r="H37" s="203"/>
      <c r="I37" s="206"/>
    </row>
    <row r="38" spans="2:9" x14ac:dyDescent="0.2">
      <c r="B38" s="213"/>
      <c r="C38" s="238"/>
      <c r="D38" s="213"/>
      <c r="E38" s="205"/>
      <c r="F38" s="207"/>
      <c r="G38" s="241"/>
      <c r="H38" s="203"/>
      <c r="I38" s="206"/>
    </row>
    <row r="39" spans="2:9" x14ac:dyDescent="0.2">
      <c r="B39" s="255"/>
      <c r="D39" s="205"/>
      <c r="E39" s="205"/>
      <c r="F39" s="207"/>
      <c r="G39" s="241"/>
      <c r="H39" s="203"/>
      <c r="I39" s="206"/>
    </row>
    <row r="40" spans="2:9" x14ac:dyDescent="0.2">
      <c r="B40" s="255"/>
      <c r="C40" s="198"/>
      <c r="D40" s="255"/>
      <c r="E40" s="205"/>
      <c r="F40" s="207"/>
      <c r="G40" s="241"/>
      <c r="H40" s="203"/>
      <c r="I40" s="206"/>
    </row>
    <row r="41" spans="2:9" x14ac:dyDescent="0.2">
      <c r="B41" s="255"/>
      <c r="C41" s="198"/>
      <c r="D41" s="255"/>
      <c r="E41" s="205"/>
      <c r="F41" s="207"/>
      <c r="G41" s="241"/>
      <c r="H41" s="203"/>
      <c r="I41" s="206"/>
    </row>
    <row r="42" spans="2:9" x14ac:dyDescent="0.2">
      <c r="B42" s="255"/>
      <c r="C42" s="198"/>
      <c r="D42" s="255"/>
      <c r="E42" s="205"/>
      <c r="F42" s="207"/>
      <c r="G42" s="241"/>
      <c r="H42" s="203"/>
      <c r="I42" s="206"/>
    </row>
    <row r="43" spans="2:9" x14ac:dyDescent="0.2">
      <c r="B43" s="255"/>
      <c r="C43" s="198"/>
      <c r="D43" s="255"/>
      <c r="E43" s="205"/>
      <c r="F43" s="205"/>
      <c r="G43" s="241"/>
      <c r="H43" s="203"/>
      <c r="I43" s="206"/>
    </row>
    <row r="44" spans="2:9" x14ac:dyDescent="0.2">
      <c r="B44" s="255"/>
      <c r="C44" s="198"/>
      <c r="D44" s="255"/>
      <c r="E44" s="205"/>
      <c r="F44" s="205"/>
      <c r="G44" s="241"/>
      <c r="H44" s="203"/>
      <c r="I44" s="206"/>
    </row>
    <row r="45" spans="2:9" x14ac:dyDescent="0.2">
      <c r="B45" s="255"/>
      <c r="C45" s="198"/>
      <c r="D45" s="255"/>
      <c r="E45" s="205"/>
      <c r="F45" s="205"/>
      <c r="G45" s="241"/>
      <c r="H45" s="203"/>
      <c r="I45" s="206"/>
    </row>
    <row r="46" spans="2:9" x14ac:dyDescent="0.2">
      <c r="B46" s="255"/>
      <c r="C46" s="198"/>
      <c r="D46" s="255"/>
      <c r="E46" s="205"/>
      <c r="F46" s="205"/>
      <c r="G46" s="241"/>
      <c r="H46" s="203"/>
      <c r="I46" s="206"/>
    </row>
    <row r="47" spans="2:9" x14ac:dyDescent="0.2">
      <c r="B47" s="255"/>
      <c r="C47" s="198"/>
      <c r="D47" s="255"/>
      <c r="E47" s="205"/>
      <c r="F47" s="205"/>
      <c r="G47" s="241"/>
      <c r="H47" s="203"/>
      <c r="I47" s="206"/>
    </row>
    <row r="48" spans="2:9" x14ac:dyDescent="0.2">
      <c r="B48" s="255"/>
      <c r="C48" s="198"/>
      <c r="D48" s="255"/>
      <c r="E48" s="205"/>
      <c r="F48" s="205"/>
      <c r="G48" s="241"/>
      <c r="H48" s="203"/>
      <c r="I48" s="206"/>
    </row>
    <row r="49" spans="2:9" x14ac:dyDescent="0.2">
      <c r="B49" s="255"/>
      <c r="C49" s="198"/>
      <c r="D49" s="255"/>
      <c r="E49" s="205"/>
      <c r="F49" s="205"/>
      <c r="G49" s="241"/>
      <c r="H49" s="203"/>
      <c r="I49" s="206"/>
    </row>
    <row r="50" spans="2:9" x14ac:dyDescent="0.2">
      <c r="B50" s="255"/>
      <c r="C50" s="198"/>
      <c r="D50" s="255"/>
      <c r="E50" s="205"/>
      <c r="F50" s="205"/>
      <c r="G50" s="241"/>
      <c r="H50" s="203"/>
      <c r="I50" s="206"/>
    </row>
    <row r="51" spans="2:9" x14ac:dyDescent="0.2">
      <c r="B51" s="255"/>
      <c r="C51" s="198"/>
      <c r="D51" s="255"/>
      <c r="E51" s="205"/>
      <c r="F51" s="205"/>
      <c r="G51" s="241"/>
      <c r="H51" s="203"/>
      <c r="I51" s="206"/>
    </row>
    <row r="52" spans="2:9" x14ac:dyDescent="0.2">
      <c r="B52" s="255"/>
      <c r="C52" s="198"/>
      <c r="D52" s="255"/>
      <c r="E52" s="205"/>
      <c r="F52" s="205"/>
      <c r="G52" s="241"/>
      <c r="H52" s="203"/>
      <c r="I52" s="206"/>
    </row>
    <row r="53" spans="2:9" x14ac:dyDescent="0.2">
      <c r="B53" s="255"/>
      <c r="C53" s="198"/>
      <c r="D53" s="255"/>
      <c r="E53" s="205"/>
      <c r="F53" s="205"/>
      <c r="G53" s="241"/>
      <c r="H53" s="203"/>
      <c r="I53" s="206"/>
    </row>
    <row r="54" spans="2:9" s="224" customFormat="1" ht="24.95" customHeight="1" x14ac:dyDescent="0.2">
      <c r="B54" s="285" t="str">
        <f>$B$10</f>
        <v>C4.4</v>
      </c>
      <c r="C54" s="219" t="s">
        <v>2708</v>
      </c>
      <c r="D54" s="220"/>
      <c r="E54" s="220"/>
      <c r="F54" s="221"/>
      <c r="G54" s="244"/>
      <c r="H54" s="222">
        <f>SUM(H28:H53)</f>
        <v>0</v>
      </c>
      <c r="I54" s="223"/>
    </row>
    <row r="55" spans="2:9" x14ac:dyDescent="0.2">
      <c r="G55" s="239"/>
    </row>
    <row r="56" spans="2:9" x14ac:dyDescent="0.2">
      <c r="G56" s="239"/>
    </row>
    <row r="57" spans="2:9" x14ac:dyDescent="0.2">
      <c r="G57" s="239"/>
    </row>
    <row r="58" spans="2:9" x14ac:dyDescent="0.2">
      <c r="G58" s="239"/>
    </row>
    <row r="59" spans="2:9" x14ac:dyDescent="0.2">
      <c r="G59" s="239"/>
    </row>
    <row r="60" spans="2:9" x14ac:dyDescent="0.2">
      <c r="G60" s="239"/>
    </row>
    <row r="106" spans="6:6" x14ac:dyDescent="0.2">
      <c r="F106" s="289"/>
    </row>
    <row r="107" spans="6:6" x14ac:dyDescent="0.2">
      <c r="F107" s="289"/>
    </row>
    <row r="108" spans="6:6" x14ac:dyDescent="0.2">
      <c r="F108" s="289"/>
    </row>
    <row r="109" spans="6:6" x14ac:dyDescent="0.2">
      <c r="F109" s="289"/>
    </row>
    <row r="110" spans="6:6" x14ac:dyDescent="0.2">
      <c r="F110" s="289"/>
    </row>
    <row r="111" spans="6:6" x14ac:dyDescent="0.2">
      <c r="F111" s="289"/>
    </row>
    <row r="112" spans="6:6" x14ac:dyDescent="0.2">
      <c r="F112" s="289"/>
    </row>
    <row r="113" spans="6:6" x14ac:dyDescent="0.2">
      <c r="F113" s="289"/>
    </row>
    <row r="114" spans="6:6" x14ac:dyDescent="0.2">
      <c r="F114" s="289"/>
    </row>
    <row r="115" spans="6:6" x14ac:dyDescent="0.2">
      <c r="F115" s="289"/>
    </row>
  </sheetData>
  <mergeCells count="11">
    <mergeCell ref="F1:H1"/>
    <mergeCell ref="H4:H7"/>
    <mergeCell ref="B4:G4"/>
    <mergeCell ref="B5:G7"/>
    <mergeCell ref="B23:G23"/>
    <mergeCell ref="H23:H26"/>
    <mergeCell ref="B24:G26"/>
    <mergeCell ref="B20:E20"/>
    <mergeCell ref="F20:H22"/>
    <mergeCell ref="B21:E21"/>
    <mergeCell ref="B22:E22"/>
  </mergeCells>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A4D8-8A13-4BE7-8FB7-A5A056C76F7B}">
  <sheetPr codeName="Sheet73">
    <tabColor rgb="FF92D050"/>
  </sheetPr>
  <dimension ref="B1:I77"/>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x14ac:dyDescent="0.2">
      <c r="B4" s="443" t="s">
        <v>8</v>
      </c>
      <c r="C4" s="444"/>
      <c r="D4" s="444"/>
      <c r="E4" s="444"/>
      <c r="F4" s="444"/>
      <c r="G4" s="444"/>
      <c r="H4" s="454" t="str">
        <f>"CHAPTER "&amp;B10</f>
        <v>CHAPTER C4.5</v>
      </c>
      <c r="I4" s="6"/>
    </row>
    <row r="5" spans="2:9" ht="7.5" customHeight="1" x14ac:dyDescent="0.2">
      <c r="B5" s="445" t="str">
        <f>ContractDescription</f>
        <v>REHABILITATION OF PROVINCIAL ROAD P47-3 (KM 38.00 TO KM 48.00) IN THE EMPANGENI REGION</v>
      </c>
      <c r="C5" s="446"/>
      <c r="D5" s="446"/>
      <c r="E5" s="446"/>
      <c r="F5" s="446"/>
      <c r="G5" s="446"/>
      <c r="H5" s="455"/>
      <c r="I5" s="8"/>
    </row>
    <row r="6" spans="2:9" ht="12.75" customHeight="1" x14ac:dyDescent="0.2">
      <c r="B6" s="445"/>
      <c r="C6" s="446"/>
      <c r="D6" s="446"/>
      <c r="E6" s="446"/>
      <c r="F6" s="446"/>
      <c r="G6" s="446"/>
      <c r="H6" s="455"/>
      <c r="I6" s="8"/>
    </row>
    <row r="7" spans="2:9" s="9" customFormat="1" ht="7.5" customHeight="1" x14ac:dyDescent="0.2">
      <c r="B7" s="447"/>
      <c r="C7" s="448"/>
      <c r="D7" s="448"/>
      <c r="E7" s="448"/>
      <c r="F7" s="448"/>
      <c r="G7" s="448"/>
      <c r="H7" s="456"/>
      <c r="I7" s="12"/>
    </row>
    <row r="8" spans="2:9" s="9" customFormat="1" ht="24.95" customHeight="1" x14ac:dyDescent="0.2">
      <c r="B8" s="10" t="s">
        <v>0</v>
      </c>
      <c r="C8" s="11" t="s">
        <v>1</v>
      </c>
      <c r="D8" s="11" t="s">
        <v>2</v>
      </c>
      <c r="E8" s="11" t="s">
        <v>10</v>
      </c>
      <c r="F8" s="11" t="s">
        <v>3</v>
      </c>
      <c r="G8" s="11" t="s">
        <v>4</v>
      </c>
      <c r="H8" s="11" t="s">
        <v>5</v>
      </c>
      <c r="I8" s="12"/>
    </row>
    <row r="9" spans="2:9" s="9" customFormat="1" x14ac:dyDescent="0.2">
      <c r="B9" s="113"/>
      <c r="C9" s="87"/>
      <c r="D9" s="87"/>
      <c r="E9" s="87"/>
      <c r="F9" s="87"/>
      <c r="G9" s="87"/>
      <c r="H9" s="25" t="str">
        <f t="shared" ref="H9:H72" si="0">IF(D9="","",F9*G9)</f>
        <v/>
      </c>
      <c r="I9" s="12"/>
    </row>
    <row r="10" spans="2:9" x14ac:dyDescent="0.2">
      <c r="B10" s="71" t="s">
        <v>2232</v>
      </c>
      <c r="C10" s="7" t="s">
        <v>2231</v>
      </c>
      <c r="D10" s="15"/>
      <c r="E10" s="15"/>
      <c r="F10" s="15"/>
      <c r="G10" s="16"/>
      <c r="H10" s="25" t="str">
        <f t="shared" si="0"/>
        <v/>
      </c>
      <c r="I10" s="18"/>
    </row>
    <row r="11" spans="2:9" x14ac:dyDescent="0.2">
      <c r="B11" s="112"/>
      <c r="C11" s="78"/>
      <c r="D11" s="22"/>
      <c r="E11" s="22"/>
      <c r="F11" s="22"/>
      <c r="G11" s="41"/>
      <c r="H11" s="25" t="str">
        <f t="shared" si="0"/>
        <v/>
      </c>
      <c r="I11" s="42"/>
    </row>
    <row r="12" spans="2:9" x14ac:dyDescent="0.2">
      <c r="B12" s="108" t="s">
        <v>2230</v>
      </c>
      <c r="C12" s="37" t="s">
        <v>1416</v>
      </c>
      <c r="D12" s="22"/>
      <c r="E12" s="22"/>
      <c r="F12" s="22"/>
      <c r="G12" s="41"/>
      <c r="H12" s="25" t="str">
        <f t="shared" si="0"/>
        <v/>
      </c>
      <c r="I12" s="42"/>
    </row>
    <row r="13" spans="2:9" x14ac:dyDescent="0.2">
      <c r="B13" s="107"/>
      <c r="D13" s="22"/>
      <c r="E13" s="22"/>
      <c r="F13" s="22"/>
      <c r="G13" s="41"/>
      <c r="H13" s="25" t="str">
        <f t="shared" si="0"/>
        <v/>
      </c>
      <c r="I13" s="42"/>
    </row>
    <row r="14" spans="2:9" x14ac:dyDescent="0.2">
      <c r="B14" s="108" t="s">
        <v>2229</v>
      </c>
      <c r="C14" s="37" t="s">
        <v>2228</v>
      </c>
      <c r="D14" s="64" t="s">
        <v>1419</v>
      </c>
      <c r="E14" s="22"/>
      <c r="F14" s="22"/>
      <c r="G14" s="41"/>
      <c r="H14" s="25">
        <f t="shared" si="0"/>
        <v>0</v>
      </c>
      <c r="I14" s="42"/>
    </row>
    <row r="15" spans="2:9" x14ac:dyDescent="0.2">
      <c r="B15" s="107"/>
      <c r="D15" s="38"/>
      <c r="E15" s="22"/>
      <c r="F15" s="23"/>
      <c r="G15" s="24"/>
      <c r="H15" s="25" t="str">
        <f t="shared" si="0"/>
        <v/>
      </c>
      <c r="I15" s="43"/>
    </row>
    <row r="16" spans="2:9" x14ac:dyDescent="0.2">
      <c r="B16" s="108" t="s">
        <v>2227</v>
      </c>
      <c r="C16" s="37" t="s">
        <v>2226</v>
      </c>
      <c r="D16" s="64" t="s">
        <v>28</v>
      </c>
      <c r="E16" s="22"/>
      <c r="F16" s="23"/>
      <c r="G16" s="24"/>
      <c r="H16" s="25">
        <f t="shared" si="0"/>
        <v>0</v>
      </c>
      <c r="I16" s="43"/>
    </row>
    <row r="17" spans="2:9" x14ac:dyDescent="0.2">
      <c r="B17" s="108"/>
      <c r="C17" s="37"/>
      <c r="D17" s="22"/>
      <c r="E17" s="22"/>
      <c r="F17" s="23"/>
      <c r="G17" s="24"/>
      <c r="H17" s="25" t="str">
        <f t="shared" si="0"/>
        <v/>
      </c>
      <c r="I17" s="43"/>
    </row>
    <row r="18" spans="2:9" ht="24.6" customHeight="1" x14ac:dyDescent="0.2">
      <c r="B18" s="108" t="s">
        <v>2225</v>
      </c>
      <c r="C18" s="57" t="s">
        <v>2224</v>
      </c>
      <c r="D18" s="22"/>
      <c r="E18" s="22"/>
      <c r="F18" s="23"/>
      <c r="G18" s="41"/>
      <c r="H18" s="25" t="str">
        <f t="shared" si="0"/>
        <v/>
      </c>
      <c r="I18" s="42"/>
    </row>
    <row r="19" spans="2:9" x14ac:dyDescent="0.2">
      <c r="B19" s="107"/>
      <c r="D19" s="22"/>
      <c r="E19" s="22"/>
      <c r="F19" s="23"/>
      <c r="G19" s="44"/>
      <c r="H19" s="25" t="str">
        <f t="shared" si="0"/>
        <v/>
      </c>
      <c r="I19" s="42"/>
    </row>
    <row r="20" spans="2:9" x14ac:dyDescent="0.2">
      <c r="B20" s="108" t="s">
        <v>2223</v>
      </c>
      <c r="C20" s="37" t="s">
        <v>2222</v>
      </c>
      <c r="D20" s="64" t="s">
        <v>1419</v>
      </c>
      <c r="E20" s="22"/>
      <c r="F20" s="23"/>
      <c r="G20" s="41"/>
      <c r="H20" s="25">
        <f t="shared" si="0"/>
        <v>0</v>
      </c>
      <c r="I20" s="45"/>
    </row>
    <row r="21" spans="2:9" x14ac:dyDescent="0.2">
      <c r="B21" s="107"/>
      <c r="D21" s="38"/>
      <c r="E21" s="38"/>
      <c r="F21" s="23"/>
      <c r="G21" s="46"/>
      <c r="H21" s="25" t="str">
        <f t="shared" si="0"/>
        <v/>
      </c>
    </row>
    <row r="22" spans="2:9" x14ac:dyDescent="0.2">
      <c r="B22" s="108" t="s">
        <v>2221</v>
      </c>
      <c r="C22" s="37" t="s">
        <v>2220</v>
      </c>
      <c r="D22" s="64" t="s">
        <v>28</v>
      </c>
      <c r="E22" s="38"/>
      <c r="F22" s="23"/>
      <c r="G22" s="46"/>
      <c r="H22" s="25">
        <f t="shared" si="0"/>
        <v>0</v>
      </c>
    </row>
    <row r="23" spans="2:9" x14ac:dyDescent="0.2">
      <c r="B23" s="107"/>
      <c r="D23" s="22"/>
      <c r="E23" s="38"/>
      <c r="F23" s="23"/>
      <c r="G23" s="39"/>
      <c r="H23" s="25" t="str">
        <f t="shared" si="0"/>
        <v/>
      </c>
    </row>
    <row r="24" spans="2:9" x14ac:dyDescent="0.2">
      <c r="B24" s="108" t="s">
        <v>2219</v>
      </c>
      <c r="C24" s="37" t="s">
        <v>2218</v>
      </c>
      <c r="D24" s="64" t="s">
        <v>1419</v>
      </c>
      <c r="E24" s="38"/>
      <c r="F24" s="23"/>
      <c r="G24" s="46"/>
      <c r="H24" s="25">
        <f t="shared" si="0"/>
        <v>0</v>
      </c>
    </row>
    <row r="25" spans="2:9" x14ac:dyDescent="0.2">
      <c r="B25" s="107"/>
      <c r="D25" s="22"/>
      <c r="E25" s="38"/>
      <c r="F25" s="23"/>
      <c r="G25" s="44"/>
      <c r="H25" s="25" t="str">
        <f t="shared" si="0"/>
        <v/>
      </c>
    </row>
    <row r="26" spans="2:9" x14ac:dyDescent="0.2">
      <c r="B26" s="108" t="s">
        <v>2217</v>
      </c>
      <c r="C26" s="37" t="s">
        <v>2216</v>
      </c>
      <c r="D26" s="64" t="s">
        <v>28</v>
      </c>
      <c r="E26" s="38"/>
      <c r="F26" s="23"/>
      <c r="G26" s="46"/>
      <c r="H26" s="25">
        <f t="shared" si="0"/>
        <v>0</v>
      </c>
    </row>
    <row r="27" spans="2:9" x14ac:dyDescent="0.2">
      <c r="B27" s="107"/>
      <c r="D27" s="22"/>
      <c r="E27" s="22"/>
      <c r="F27" s="23"/>
      <c r="G27" s="41"/>
      <c r="H27" s="25" t="str">
        <f t="shared" si="0"/>
        <v/>
      </c>
      <c r="I27" s="42"/>
    </row>
    <row r="28" spans="2:9" ht="24.6" customHeight="1" x14ac:dyDescent="0.2">
      <c r="B28" s="108" t="s">
        <v>2215</v>
      </c>
      <c r="C28" s="57" t="s">
        <v>2214</v>
      </c>
      <c r="D28" s="22"/>
      <c r="E28" s="22"/>
      <c r="F28" s="23"/>
      <c r="G28" s="41"/>
      <c r="H28" s="25" t="str">
        <f t="shared" si="0"/>
        <v/>
      </c>
      <c r="I28" s="42"/>
    </row>
    <row r="29" spans="2:9" x14ac:dyDescent="0.2">
      <c r="B29" s="107"/>
      <c r="D29" s="22"/>
      <c r="E29" s="22"/>
      <c r="F29" s="23"/>
      <c r="G29" s="39"/>
      <c r="H29" s="25" t="str">
        <f t="shared" si="0"/>
        <v/>
      </c>
      <c r="I29" s="43"/>
    </row>
    <row r="30" spans="2:9" x14ac:dyDescent="0.2">
      <c r="B30" s="108" t="s">
        <v>2213</v>
      </c>
      <c r="C30" s="37" t="s">
        <v>2208</v>
      </c>
      <c r="D30" s="64" t="s">
        <v>1419</v>
      </c>
      <c r="E30" s="15"/>
      <c r="F30" s="26"/>
      <c r="G30" s="29"/>
      <c r="H30" s="25">
        <f t="shared" si="0"/>
        <v>0</v>
      </c>
      <c r="I30" s="18"/>
    </row>
    <row r="31" spans="2:9" s="37" customFormat="1" x14ac:dyDescent="0.2">
      <c r="B31" s="108"/>
      <c r="D31" s="64"/>
      <c r="E31" s="15"/>
      <c r="F31" s="26"/>
      <c r="G31" s="29"/>
      <c r="H31" s="25" t="str">
        <f t="shared" si="0"/>
        <v/>
      </c>
      <c r="I31" s="18"/>
    </row>
    <row r="32" spans="2:9" x14ac:dyDescent="0.2">
      <c r="B32" s="108" t="s">
        <v>2212</v>
      </c>
      <c r="C32" s="37" t="s">
        <v>2211</v>
      </c>
      <c r="D32" s="64" t="s">
        <v>28</v>
      </c>
      <c r="E32" s="22"/>
      <c r="F32" s="23"/>
      <c r="G32" s="39"/>
      <c r="H32" s="25">
        <f t="shared" si="0"/>
        <v>0</v>
      </c>
      <c r="I32" s="43"/>
    </row>
    <row r="33" spans="2:9" x14ac:dyDescent="0.2">
      <c r="B33" s="108"/>
      <c r="C33" s="37"/>
      <c r="D33" s="64"/>
      <c r="E33" s="22"/>
      <c r="F33" s="23"/>
      <c r="G33" s="39"/>
      <c r="H33" s="25" t="str">
        <f t="shared" si="0"/>
        <v/>
      </c>
      <c r="I33" s="43"/>
    </row>
    <row r="34" spans="2:9" x14ac:dyDescent="0.2">
      <c r="B34" s="108"/>
      <c r="C34" s="37"/>
      <c r="D34" s="64"/>
      <c r="E34" s="22"/>
      <c r="F34" s="23"/>
      <c r="G34" s="39"/>
      <c r="H34" s="25" t="str">
        <f t="shared" si="0"/>
        <v/>
      </c>
      <c r="I34" s="43"/>
    </row>
    <row r="35" spans="2:9" x14ac:dyDescent="0.2">
      <c r="B35" s="108"/>
      <c r="C35" s="37"/>
      <c r="D35" s="64"/>
      <c r="E35" s="22"/>
      <c r="F35" s="23"/>
      <c r="G35" s="39"/>
      <c r="H35" s="25" t="str">
        <f t="shared" si="0"/>
        <v/>
      </c>
      <c r="I35" s="43"/>
    </row>
    <row r="36" spans="2:9" x14ac:dyDescent="0.2">
      <c r="B36" s="108"/>
      <c r="C36" s="37"/>
      <c r="D36" s="64"/>
      <c r="E36" s="22"/>
      <c r="F36" s="23"/>
      <c r="G36" s="39"/>
      <c r="H36" s="25" t="str">
        <f t="shared" si="0"/>
        <v/>
      </c>
      <c r="I36" s="43"/>
    </row>
    <row r="37" spans="2:9" x14ac:dyDescent="0.2">
      <c r="B37" s="108"/>
      <c r="C37" s="37"/>
      <c r="D37" s="64"/>
      <c r="E37" s="22"/>
      <c r="F37" s="23"/>
      <c r="G37" s="39"/>
      <c r="H37" s="25" t="str">
        <f t="shared" si="0"/>
        <v/>
      </c>
      <c r="I37" s="43"/>
    </row>
    <row r="38" spans="2:9" x14ac:dyDescent="0.2">
      <c r="B38" s="108"/>
      <c r="C38" s="37"/>
      <c r="D38" s="64"/>
      <c r="E38" s="22"/>
      <c r="F38" s="23"/>
      <c r="G38" s="39"/>
      <c r="H38" s="25" t="str">
        <f t="shared" si="0"/>
        <v/>
      </c>
      <c r="I38" s="43"/>
    </row>
    <row r="39" spans="2:9" x14ac:dyDescent="0.2">
      <c r="B39" s="108"/>
      <c r="C39" s="37"/>
      <c r="D39" s="64"/>
      <c r="E39" s="22"/>
      <c r="F39" s="23"/>
      <c r="G39" s="39"/>
      <c r="H39" s="25" t="str">
        <f t="shared" si="0"/>
        <v/>
      </c>
      <c r="I39" s="43"/>
    </row>
    <row r="40" spans="2:9" x14ac:dyDescent="0.2">
      <c r="B40" s="108"/>
      <c r="C40" s="37"/>
      <c r="D40" s="64"/>
      <c r="E40" s="22"/>
      <c r="F40" s="23"/>
      <c r="G40" s="39"/>
      <c r="H40" s="25" t="str">
        <f t="shared" si="0"/>
        <v/>
      </c>
      <c r="I40" s="43"/>
    </row>
    <row r="41" spans="2:9" x14ac:dyDescent="0.2">
      <c r="B41" s="108"/>
      <c r="C41" s="37"/>
      <c r="D41" s="64"/>
      <c r="E41" s="22"/>
      <c r="F41" s="23"/>
      <c r="G41" s="39"/>
      <c r="H41" s="25" t="str">
        <f t="shared" si="0"/>
        <v/>
      </c>
      <c r="I41" s="43"/>
    </row>
    <row r="42" spans="2:9" x14ac:dyDescent="0.2">
      <c r="B42" s="108"/>
      <c r="C42" s="37"/>
      <c r="D42" s="64"/>
      <c r="E42" s="22"/>
      <c r="F42" s="23"/>
      <c r="G42" s="39"/>
      <c r="H42" s="25" t="str">
        <f t="shared" si="0"/>
        <v/>
      </c>
      <c r="I42" s="43"/>
    </row>
    <row r="43" spans="2:9" x14ac:dyDescent="0.2">
      <c r="B43" s="108"/>
      <c r="C43" s="37"/>
      <c r="D43" s="64"/>
      <c r="E43" s="22"/>
      <c r="F43" s="23"/>
      <c r="G43" s="39"/>
      <c r="H43" s="25" t="str">
        <f t="shared" si="0"/>
        <v/>
      </c>
      <c r="I43" s="43"/>
    </row>
    <row r="44" spans="2:9" x14ac:dyDescent="0.2">
      <c r="B44" s="108"/>
      <c r="C44" s="37"/>
      <c r="D44" s="64"/>
      <c r="E44" s="22"/>
      <c r="F44" s="23"/>
      <c r="G44" s="39"/>
      <c r="H44" s="25" t="str">
        <f t="shared" si="0"/>
        <v/>
      </c>
      <c r="I44" s="43"/>
    </row>
    <row r="45" spans="2:9" x14ac:dyDescent="0.2">
      <c r="B45" s="108"/>
      <c r="C45" s="37"/>
      <c r="D45" s="64"/>
      <c r="E45" s="22"/>
      <c r="F45" s="23"/>
      <c r="G45" s="39"/>
      <c r="H45" s="25" t="str">
        <f t="shared" si="0"/>
        <v/>
      </c>
      <c r="I45" s="43"/>
    </row>
    <row r="46" spans="2:9" x14ac:dyDescent="0.2">
      <c r="B46" s="108"/>
      <c r="C46" s="37"/>
      <c r="D46" s="64"/>
      <c r="E46" s="22"/>
      <c r="F46" s="23"/>
      <c r="G46" s="39"/>
      <c r="H46" s="25" t="str">
        <f t="shared" si="0"/>
        <v/>
      </c>
      <c r="I46" s="43"/>
    </row>
    <row r="47" spans="2:9" x14ac:dyDescent="0.2">
      <c r="B47" s="108"/>
      <c r="C47" s="37"/>
      <c r="D47" s="64"/>
      <c r="E47" s="22"/>
      <c r="F47" s="23"/>
      <c r="G47" s="39"/>
      <c r="H47" s="25" t="str">
        <f t="shared" si="0"/>
        <v/>
      </c>
      <c r="I47" s="43"/>
    </row>
    <row r="48" spans="2:9" x14ac:dyDescent="0.2">
      <c r="B48" s="108"/>
      <c r="C48" s="37"/>
      <c r="D48" s="64"/>
      <c r="E48" s="22"/>
      <c r="F48" s="23"/>
      <c r="G48" s="39"/>
      <c r="H48" s="25" t="str">
        <f t="shared" si="0"/>
        <v/>
      </c>
      <c r="I48" s="43"/>
    </row>
    <row r="49" spans="2:9" x14ac:dyDescent="0.2">
      <c r="B49" s="108"/>
      <c r="C49" s="37"/>
      <c r="D49" s="64"/>
      <c r="E49" s="22"/>
      <c r="F49" s="23"/>
      <c r="G49" s="39"/>
      <c r="H49" s="25" t="str">
        <f t="shared" si="0"/>
        <v/>
      </c>
      <c r="I49" s="43"/>
    </row>
    <row r="50" spans="2:9" x14ac:dyDescent="0.2">
      <c r="B50" s="108"/>
      <c r="C50" s="37"/>
      <c r="D50" s="64"/>
      <c r="E50" s="22"/>
      <c r="F50" s="23"/>
      <c r="G50" s="39"/>
      <c r="H50" s="25" t="str">
        <f t="shared" si="0"/>
        <v/>
      </c>
      <c r="I50" s="43"/>
    </row>
    <row r="51" spans="2:9" x14ac:dyDescent="0.2">
      <c r="B51" s="108"/>
      <c r="C51" s="37"/>
      <c r="D51" s="64"/>
      <c r="E51" s="22"/>
      <c r="F51" s="23"/>
      <c r="G51" s="39"/>
      <c r="H51" s="25" t="str">
        <f t="shared" si="0"/>
        <v/>
      </c>
      <c r="I51" s="43"/>
    </row>
    <row r="52" spans="2:9" x14ac:dyDescent="0.2">
      <c r="B52" s="108"/>
      <c r="C52" s="37"/>
      <c r="D52" s="64"/>
      <c r="E52" s="22"/>
      <c r="F52" s="23"/>
      <c r="G52" s="39"/>
      <c r="H52" s="25" t="str">
        <f t="shared" si="0"/>
        <v/>
      </c>
      <c r="I52" s="43"/>
    </row>
    <row r="53" spans="2:9" x14ac:dyDescent="0.2">
      <c r="B53" s="108"/>
      <c r="C53" s="37"/>
      <c r="D53" s="64"/>
      <c r="E53" s="22"/>
      <c r="F53" s="23"/>
      <c r="G53" s="39"/>
      <c r="H53" s="25" t="str">
        <f t="shared" si="0"/>
        <v/>
      </c>
      <c r="I53" s="43"/>
    </row>
    <row r="54" spans="2:9" x14ac:dyDescent="0.2">
      <c r="B54" s="108"/>
      <c r="C54" s="37"/>
      <c r="D54" s="64"/>
      <c r="E54" s="22"/>
      <c r="F54" s="23"/>
      <c r="G54" s="39"/>
      <c r="H54" s="25" t="str">
        <f t="shared" si="0"/>
        <v/>
      </c>
      <c r="I54" s="43"/>
    </row>
    <row r="55" spans="2:9" x14ac:dyDescent="0.2">
      <c r="B55" s="108"/>
      <c r="C55" s="37"/>
      <c r="D55" s="64"/>
      <c r="E55" s="22"/>
      <c r="F55" s="23"/>
      <c r="G55" s="39"/>
      <c r="H55" s="25" t="str">
        <f t="shared" si="0"/>
        <v/>
      </c>
      <c r="I55" s="43"/>
    </row>
    <row r="56" spans="2:9" x14ac:dyDescent="0.2">
      <c r="B56" s="108"/>
      <c r="C56" s="37"/>
      <c r="D56" s="64"/>
      <c r="E56" s="22"/>
      <c r="F56" s="23"/>
      <c r="G56" s="39"/>
      <c r="H56" s="25" t="str">
        <f t="shared" si="0"/>
        <v/>
      </c>
      <c r="I56" s="43"/>
    </row>
    <row r="57" spans="2:9" x14ac:dyDescent="0.2">
      <c r="B57" s="108"/>
      <c r="C57" s="37"/>
      <c r="D57" s="64"/>
      <c r="E57" s="22"/>
      <c r="F57" s="23"/>
      <c r="G57" s="39"/>
      <c r="H57" s="25" t="str">
        <f t="shared" si="0"/>
        <v/>
      </c>
      <c r="I57" s="43"/>
    </row>
    <row r="58" spans="2:9" x14ac:dyDescent="0.2">
      <c r="B58" s="108"/>
      <c r="C58" s="37"/>
      <c r="D58" s="64"/>
      <c r="E58" s="22"/>
      <c r="F58" s="23"/>
      <c r="G58" s="39"/>
      <c r="H58" s="25" t="str">
        <f t="shared" si="0"/>
        <v/>
      </c>
      <c r="I58" s="43"/>
    </row>
    <row r="59" spans="2:9" x14ac:dyDescent="0.2">
      <c r="B59" s="108"/>
      <c r="C59" s="37"/>
      <c r="D59" s="64"/>
      <c r="E59" s="22"/>
      <c r="F59" s="23"/>
      <c r="G59" s="39"/>
      <c r="H59" s="25" t="str">
        <f t="shared" si="0"/>
        <v/>
      </c>
      <c r="I59" s="43"/>
    </row>
    <row r="60" spans="2:9" x14ac:dyDescent="0.2">
      <c r="B60" s="108"/>
      <c r="C60" s="37"/>
      <c r="D60" s="64"/>
      <c r="E60" s="22"/>
      <c r="F60" s="23"/>
      <c r="G60" s="39"/>
      <c r="H60" s="25" t="str">
        <f t="shared" si="0"/>
        <v/>
      </c>
      <c r="I60" s="43"/>
    </row>
    <row r="61" spans="2:9" x14ac:dyDescent="0.2">
      <c r="B61" s="108"/>
      <c r="C61" s="37"/>
      <c r="D61" s="64"/>
      <c r="E61" s="22"/>
      <c r="F61" s="23"/>
      <c r="G61" s="39"/>
      <c r="H61" s="25" t="str">
        <f t="shared" si="0"/>
        <v/>
      </c>
      <c r="I61" s="43"/>
    </row>
    <row r="62" spans="2:9" x14ac:dyDescent="0.2">
      <c r="B62" s="108"/>
      <c r="C62" s="37"/>
      <c r="D62" s="64"/>
      <c r="E62" s="22"/>
      <c r="F62" s="23"/>
      <c r="G62" s="39"/>
      <c r="H62" s="25" t="str">
        <f t="shared" si="0"/>
        <v/>
      </c>
      <c r="I62" s="43"/>
    </row>
    <row r="63" spans="2:9" x14ac:dyDescent="0.2">
      <c r="B63" s="108"/>
      <c r="C63" s="37"/>
      <c r="D63" s="64"/>
      <c r="E63" s="22"/>
      <c r="F63" s="23"/>
      <c r="G63" s="39"/>
      <c r="H63" s="25" t="str">
        <f t="shared" si="0"/>
        <v/>
      </c>
      <c r="I63" s="43"/>
    </row>
    <row r="64" spans="2:9" x14ac:dyDescent="0.2">
      <c r="B64" s="108"/>
      <c r="C64" s="37"/>
      <c r="D64" s="64"/>
      <c r="E64" s="22"/>
      <c r="F64" s="23"/>
      <c r="G64" s="39"/>
      <c r="H64" s="25" t="str">
        <f t="shared" si="0"/>
        <v/>
      </c>
      <c r="I64" s="43"/>
    </row>
    <row r="65" spans="2:9" x14ac:dyDescent="0.2">
      <c r="B65" s="108"/>
      <c r="C65" s="37"/>
      <c r="D65" s="64"/>
      <c r="E65" s="22"/>
      <c r="F65" s="23"/>
      <c r="G65" s="39"/>
      <c r="H65" s="25" t="str">
        <f t="shared" si="0"/>
        <v/>
      </c>
      <c r="I65" s="43"/>
    </row>
    <row r="66" spans="2:9" x14ac:dyDescent="0.2">
      <c r="B66" s="108"/>
      <c r="C66" s="37"/>
      <c r="D66" s="64"/>
      <c r="E66" s="22"/>
      <c r="F66" s="23"/>
      <c r="G66" s="39"/>
      <c r="H66" s="25" t="str">
        <f t="shared" si="0"/>
        <v/>
      </c>
      <c r="I66" s="43"/>
    </row>
    <row r="67" spans="2:9" x14ac:dyDescent="0.2">
      <c r="B67" s="108"/>
      <c r="C67" s="37"/>
      <c r="D67" s="64"/>
      <c r="E67" s="22"/>
      <c r="F67" s="23"/>
      <c r="G67" s="39"/>
      <c r="H67" s="25" t="str">
        <f t="shared" si="0"/>
        <v/>
      </c>
      <c r="I67" s="43"/>
    </row>
    <row r="68" spans="2:9" x14ac:dyDescent="0.2">
      <c r="B68" s="108"/>
      <c r="C68" s="37"/>
      <c r="D68" s="64"/>
      <c r="E68" s="22"/>
      <c r="F68" s="23"/>
      <c r="G68" s="39"/>
      <c r="H68" s="25" t="str">
        <f t="shared" si="0"/>
        <v/>
      </c>
      <c r="I68" s="43"/>
    </row>
    <row r="69" spans="2:9" x14ac:dyDescent="0.2">
      <c r="B69" s="108"/>
      <c r="C69" s="37"/>
      <c r="D69" s="64"/>
      <c r="E69" s="22"/>
      <c r="F69" s="23"/>
      <c r="G69" s="39"/>
      <c r="H69" s="25" t="str">
        <f t="shared" si="0"/>
        <v/>
      </c>
      <c r="I69" s="43"/>
    </row>
    <row r="70" spans="2:9" x14ac:dyDescent="0.2">
      <c r="B70" s="108"/>
      <c r="C70" s="37"/>
      <c r="D70" s="64"/>
      <c r="E70" s="22"/>
      <c r="F70" s="23"/>
      <c r="G70" s="39"/>
      <c r="H70" s="25" t="str">
        <f t="shared" si="0"/>
        <v/>
      </c>
      <c r="I70" s="43"/>
    </row>
    <row r="71" spans="2:9" x14ac:dyDescent="0.2">
      <c r="B71" s="108"/>
      <c r="C71" s="37"/>
      <c r="D71" s="64"/>
      <c r="E71" s="22"/>
      <c r="F71" s="23"/>
      <c r="G71" s="39"/>
      <c r="H71" s="25" t="str">
        <f t="shared" si="0"/>
        <v/>
      </c>
      <c r="I71" s="43"/>
    </row>
    <row r="72" spans="2:9" x14ac:dyDescent="0.2">
      <c r="B72" s="108"/>
      <c r="C72" s="37"/>
      <c r="D72" s="64"/>
      <c r="E72" s="22"/>
      <c r="F72" s="23"/>
      <c r="G72" s="39"/>
      <c r="H72" s="25" t="str">
        <f t="shared" si="0"/>
        <v/>
      </c>
      <c r="I72" s="43"/>
    </row>
    <row r="73" spans="2:9" x14ac:dyDescent="0.2">
      <c r="B73" s="108"/>
      <c r="C73" s="37"/>
      <c r="D73" s="64"/>
      <c r="E73" s="22"/>
      <c r="F73" s="23"/>
      <c r="G73" s="39"/>
      <c r="H73" s="25" t="str">
        <f t="shared" ref="H73:H76" si="1">IF(D73="","",F73*G73)</f>
        <v/>
      </c>
      <c r="I73" s="43"/>
    </row>
    <row r="74" spans="2:9" x14ac:dyDescent="0.2">
      <c r="B74" s="108"/>
      <c r="C74" s="37"/>
      <c r="D74" s="64"/>
      <c r="E74" s="22"/>
      <c r="F74" s="23"/>
      <c r="G74" s="39"/>
      <c r="H74" s="25" t="str">
        <f t="shared" si="1"/>
        <v/>
      </c>
      <c r="I74" s="43"/>
    </row>
    <row r="75" spans="2:9" x14ac:dyDescent="0.2">
      <c r="B75" s="108"/>
      <c r="C75" s="37"/>
      <c r="D75" s="64"/>
      <c r="E75" s="22"/>
      <c r="F75" s="23"/>
      <c r="G75" s="39"/>
      <c r="H75" s="25" t="str">
        <f t="shared" si="1"/>
        <v/>
      </c>
      <c r="I75" s="43"/>
    </row>
    <row r="76" spans="2:9" x14ac:dyDescent="0.2">
      <c r="B76" s="108"/>
      <c r="C76" s="37"/>
      <c r="D76" s="64"/>
      <c r="E76" s="22"/>
      <c r="F76" s="23"/>
      <c r="G76" s="39"/>
      <c r="H76" s="25" t="str">
        <f t="shared" si="1"/>
        <v/>
      </c>
      <c r="I76" s="43"/>
    </row>
    <row r="77" spans="2:9" s="30" customFormat="1" ht="24.95" customHeight="1" x14ac:dyDescent="0.2">
      <c r="B77" s="84" t="str">
        <f>$B$10</f>
        <v>C4.5</v>
      </c>
      <c r="C77" s="31" t="s">
        <v>2708</v>
      </c>
      <c r="D77" s="32"/>
      <c r="E77" s="32"/>
      <c r="F77" s="33"/>
      <c r="G77" s="32"/>
      <c r="H77" s="34">
        <f>SUM(H9:H76)</f>
        <v>0</v>
      </c>
      <c r="I77" s="35"/>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7209-C79B-46E4-B449-19ACD8AA9C1D}">
  <sheetPr codeName="Sheet11">
    <pageSetUpPr fitToPage="1"/>
  </sheetPr>
  <dimension ref="B1:K117"/>
  <sheetViews>
    <sheetView view="pageBreakPreview" zoomScale="85" zoomScaleNormal="85" zoomScaleSheetLayoutView="85" workbookViewId="0">
      <selection activeCell="G18" sqref="G18"/>
    </sheetView>
  </sheetViews>
  <sheetFormatPr defaultColWidth="6.85546875" defaultRowHeight="12.75" x14ac:dyDescent="0.2"/>
  <cols>
    <col min="1" max="1" width="0.85546875" style="250" customWidth="1"/>
    <col min="2" max="2" width="11.7109375" style="286" customWidth="1"/>
    <col min="3" max="3" width="45.7109375" style="195" customWidth="1"/>
    <col min="4" max="4" width="13.7109375" style="248" customWidth="1"/>
    <col min="5" max="5" width="5.7109375" style="248" customWidth="1"/>
    <col min="6" max="6" width="13.140625" style="248" customWidth="1"/>
    <col min="7" max="7" width="13.5703125" style="248" customWidth="1"/>
    <col min="8" max="8" width="18" style="249" customWidth="1"/>
    <col min="9" max="9" width="0.85546875" style="249" customWidth="1"/>
    <col min="10" max="10" width="6.85546875" style="250"/>
    <col min="11" max="11" width="45.5703125" style="250" customWidth="1"/>
    <col min="12" max="16384" width="6.85546875" style="250"/>
  </cols>
  <sheetData>
    <row r="1" spans="2:11" x14ac:dyDescent="0.2">
      <c r="B1" s="421" t="str">
        <f>Client1</f>
        <v>Province of KwaZulu-Natal</v>
      </c>
      <c r="C1" s="469"/>
      <c r="F1" s="473" t="str">
        <f>"Contract No. "&amp;ContractNo</f>
        <v>Contract No. ZNB01127/00000/00/HOD/INF/21/T</v>
      </c>
      <c r="G1" s="473"/>
      <c r="H1" s="473"/>
    </row>
    <row r="2" spans="2:11" x14ac:dyDescent="0.2">
      <c r="B2" s="421" t="str">
        <f>Client2</f>
        <v>Department of Transport</v>
      </c>
      <c r="C2" s="469"/>
    </row>
    <row r="3" spans="2:11" x14ac:dyDescent="0.2">
      <c r="B3" s="251"/>
      <c r="C3" s="247"/>
      <c r="D3" s="251"/>
      <c r="E3" s="251"/>
      <c r="F3" s="251"/>
      <c r="G3" s="251"/>
      <c r="H3" s="252"/>
    </row>
    <row r="4" spans="2:11" ht="12.75" customHeight="1" x14ac:dyDescent="0.2">
      <c r="B4" s="471" t="s">
        <v>8</v>
      </c>
      <c r="C4" s="472"/>
      <c r="D4" s="472"/>
      <c r="E4" s="472"/>
      <c r="F4" s="472"/>
      <c r="G4" s="472"/>
      <c r="H4" s="468" t="str">
        <f>"CHAPTER "&amp;B10</f>
        <v>CHAPTER C5.1</v>
      </c>
      <c r="I4" s="253"/>
    </row>
    <row r="5" spans="2:11" ht="7.5" customHeight="1" x14ac:dyDescent="0.2">
      <c r="B5" s="420" t="str">
        <f>ContractDescription</f>
        <v>REHABILITATION OF PROVINCIAL ROAD P47-3 (KM 38.00 TO KM 48.00) IN THE EMPANGENI REGION</v>
      </c>
      <c r="C5" s="421"/>
      <c r="D5" s="421"/>
      <c r="E5" s="421"/>
      <c r="F5" s="421"/>
      <c r="G5" s="421"/>
      <c r="H5" s="469"/>
      <c r="I5" s="199"/>
    </row>
    <row r="6" spans="2:11" ht="12.75" customHeight="1" x14ac:dyDescent="0.2">
      <c r="B6" s="420"/>
      <c r="C6" s="421"/>
      <c r="D6" s="421"/>
      <c r="E6" s="421"/>
      <c r="F6" s="421"/>
      <c r="G6" s="421"/>
      <c r="H6" s="469"/>
      <c r="I6" s="199"/>
    </row>
    <row r="7" spans="2:11" ht="7.5" customHeight="1" x14ac:dyDescent="0.2">
      <c r="B7" s="422"/>
      <c r="C7" s="423"/>
      <c r="D7" s="423"/>
      <c r="E7" s="423"/>
      <c r="F7" s="423"/>
      <c r="G7" s="423"/>
      <c r="H7" s="470"/>
      <c r="I7" s="199"/>
    </row>
    <row r="8" spans="2:11" s="201" customFormat="1" ht="24.95" customHeight="1" x14ac:dyDescent="0.2">
      <c r="B8" s="236" t="s">
        <v>0</v>
      </c>
      <c r="C8" s="200" t="s">
        <v>1</v>
      </c>
      <c r="D8" s="200" t="s">
        <v>2</v>
      </c>
      <c r="E8" s="200" t="s">
        <v>10</v>
      </c>
      <c r="F8" s="200" t="s">
        <v>3</v>
      </c>
      <c r="G8" s="200" t="s">
        <v>4</v>
      </c>
      <c r="H8" s="200" t="s">
        <v>5</v>
      </c>
    </row>
    <row r="9" spans="2:11" x14ac:dyDescent="0.2">
      <c r="B9" s="243"/>
      <c r="C9" s="193"/>
      <c r="D9" s="205"/>
      <c r="E9" s="205"/>
      <c r="F9" s="205"/>
      <c r="G9" s="205"/>
      <c r="H9" s="203" t="str">
        <f t="shared" ref="H9:H43" si="0">IF(D9="","",F9*G9)</f>
        <v/>
      </c>
      <c r="I9" s="206"/>
    </row>
    <row r="10" spans="2:11" x14ac:dyDescent="0.2">
      <c r="B10" s="257" t="s">
        <v>204</v>
      </c>
      <c r="C10" s="204" t="s">
        <v>205</v>
      </c>
      <c r="D10" s="205"/>
      <c r="E10" s="205"/>
      <c r="F10" s="205"/>
      <c r="G10" s="205"/>
      <c r="H10" s="203" t="str">
        <f t="shared" si="0"/>
        <v/>
      </c>
      <c r="I10" s="206"/>
    </row>
    <row r="11" spans="2:11" x14ac:dyDescent="0.2">
      <c r="B11" s="243"/>
      <c r="C11" s="193"/>
      <c r="D11" s="205"/>
      <c r="E11" s="205"/>
      <c r="F11" s="205"/>
      <c r="G11" s="205"/>
      <c r="H11" s="203" t="str">
        <f t="shared" si="0"/>
        <v/>
      </c>
      <c r="I11" s="206"/>
    </row>
    <row r="12" spans="2:11" x14ac:dyDescent="0.2">
      <c r="B12" s="257" t="s">
        <v>207</v>
      </c>
      <c r="C12" s="204" t="s">
        <v>206</v>
      </c>
      <c r="D12" s="205"/>
      <c r="E12" s="205"/>
      <c r="F12" s="205"/>
      <c r="G12" s="205"/>
      <c r="H12" s="203" t="str">
        <f t="shared" si="0"/>
        <v/>
      </c>
      <c r="I12" s="206"/>
    </row>
    <row r="13" spans="2:11" x14ac:dyDescent="0.2">
      <c r="B13" s="243"/>
      <c r="C13" s="193"/>
      <c r="D13" s="205"/>
      <c r="E13" s="205"/>
      <c r="F13" s="205"/>
      <c r="G13" s="205"/>
      <c r="H13" s="203" t="str">
        <f t="shared" si="0"/>
        <v/>
      </c>
      <c r="I13" s="206"/>
    </row>
    <row r="14" spans="2:11" ht="15" x14ac:dyDescent="0.2">
      <c r="B14" s="243" t="s">
        <v>208</v>
      </c>
      <c r="C14" s="193" t="s">
        <v>209</v>
      </c>
      <c r="D14" s="205" t="s">
        <v>2923</v>
      </c>
      <c r="E14" s="205"/>
      <c r="F14" s="207">
        <v>10400</v>
      </c>
      <c r="G14" s="269"/>
      <c r="H14" s="203">
        <f t="shared" si="0"/>
        <v>0</v>
      </c>
      <c r="I14" s="209"/>
      <c r="K14" s="250" t="s">
        <v>2825</v>
      </c>
    </row>
    <row r="15" spans="2:11" x14ac:dyDescent="0.2">
      <c r="B15" s="243"/>
      <c r="C15" s="193"/>
      <c r="D15" s="205"/>
      <c r="E15" s="205"/>
      <c r="F15" s="207"/>
      <c r="G15" s="269"/>
      <c r="H15" s="203" t="str">
        <f t="shared" si="0"/>
        <v/>
      </c>
      <c r="I15" s="209"/>
    </row>
    <row r="16" spans="2:11" ht="25.5" x14ac:dyDescent="0.2">
      <c r="B16" s="243" t="s">
        <v>213</v>
      </c>
      <c r="C16" s="193" t="s">
        <v>2912</v>
      </c>
      <c r="D16" s="205"/>
      <c r="E16" s="205"/>
      <c r="F16" s="207"/>
      <c r="G16" s="269"/>
      <c r="H16" s="203" t="str">
        <f t="shared" si="0"/>
        <v/>
      </c>
      <c r="I16" s="209"/>
    </row>
    <row r="17" spans="2:9" x14ac:dyDescent="0.2">
      <c r="B17" s="243"/>
      <c r="C17" s="193"/>
      <c r="D17" s="205"/>
      <c r="E17" s="205"/>
      <c r="F17" s="207"/>
      <c r="G17" s="269"/>
      <c r="H17" s="203"/>
      <c r="I17" s="209"/>
    </row>
    <row r="18" spans="2:9" ht="15" x14ac:dyDescent="0.2">
      <c r="B18" s="243" t="s">
        <v>53</v>
      </c>
      <c r="C18" s="193" t="s">
        <v>210</v>
      </c>
      <c r="D18" s="205" t="s">
        <v>2923</v>
      </c>
      <c r="E18" s="205"/>
      <c r="F18" s="207">
        <v>200</v>
      </c>
      <c r="G18" s="269"/>
      <c r="H18" s="203">
        <f t="shared" ref="H18" si="1">IF(D18="","",F18*G18)</f>
        <v>0</v>
      </c>
      <c r="I18" s="209"/>
    </row>
    <row r="19" spans="2:9" x14ac:dyDescent="0.2">
      <c r="B19" s="243"/>
      <c r="C19" s="193"/>
      <c r="D19" s="205"/>
      <c r="E19" s="205"/>
      <c r="F19" s="207"/>
      <c r="G19" s="269"/>
      <c r="H19" s="203" t="str">
        <f t="shared" si="0"/>
        <v/>
      </c>
      <c r="I19" s="209"/>
    </row>
    <row r="20" spans="2:9" ht="15" x14ac:dyDescent="0.2">
      <c r="B20" s="243" t="s">
        <v>55</v>
      </c>
      <c r="C20" s="193" t="s">
        <v>211</v>
      </c>
      <c r="D20" s="205" t="s">
        <v>2923</v>
      </c>
      <c r="E20" s="205"/>
      <c r="F20" s="207">
        <v>50</v>
      </c>
      <c r="G20" s="269"/>
      <c r="H20" s="203">
        <f t="shared" si="0"/>
        <v>0</v>
      </c>
      <c r="I20" s="206"/>
    </row>
    <row r="21" spans="2:9" x14ac:dyDescent="0.2">
      <c r="B21" s="243"/>
      <c r="C21" s="217"/>
      <c r="D21" s="205"/>
      <c r="E21" s="205"/>
      <c r="F21" s="207"/>
      <c r="G21" s="269"/>
      <c r="H21" s="203" t="str">
        <f t="shared" si="0"/>
        <v/>
      </c>
      <c r="I21" s="206"/>
    </row>
    <row r="22" spans="2:9" ht="15" x14ac:dyDescent="0.2">
      <c r="B22" s="243" t="s">
        <v>65</v>
      </c>
      <c r="C22" s="217" t="s">
        <v>212</v>
      </c>
      <c r="D22" s="205" t="s">
        <v>2923</v>
      </c>
      <c r="E22" s="205"/>
      <c r="F22" s="207">
        <v>50</v>
      </c>
      <c r="G22" s="269"/>
      <c r="H22" s="203">
        <f t="shared" si="0"/>
        <v>0</v>
      </c>
      <c r="I22" s="206"/>
    </row>
    <row r="23" spans="2:9" x14ac:dyDescent="0.2">
      <c r="B23" s="243"/>
      <c r="C23" s="217"/>
      <c r="D23" s="205"/>
      <c r="E23" s="205"/>
      <c r="F23" s="207"/>
      <c r="G23" s="276"/>
      <c r="H23" s="203" t="str">
        <f t="shared" si="0"/>
        <v/>
      </c>
      <c r="I23" s="206"/>
    </row>
    <row r="24" spans="2:9" hidden="1" x14ac:dyDescent="0.2">
      <c r="B24" s="243"/>
      <c r="C24" s="193"/>
      <c r="D24" s="205"/>
      <c r="E24" s="205"/>
      <c r="F24" s="207"/>
      <c r="G24" s="208"/>
      <c r="H24" s="203" t="str">
        <f t="shared" si="0"/>
        <v/>
      </c>
      <c r="I24" s="206"/>
    </row>
    <row r="25" spans="2:9" hidden="1" x14ac:dyDescent="0.2">
      <c r="B25" s="243"/>
      <c r="C25" s="193"/>
      <c r="D25" s="205"/>
      <c r="E25" s="205"/>
      <c r="F25" s="205"/>
      <c r="G25" s="208"/>
      <c r="H25" s="203"/>
      <c r="I25" s="206"/>
    </row>
    <row r="26" spans="2:9" s="224" customFormat="1" ht="19.5" hidden="1" customHeight="1" x14ac:dyDescent="0.2">
      <c r="B26" s="284" t="str">
        <f>$B$10</f>
        <v>C5.1</v>
      </c>
      <c r="C26" s="219" t="s">
        <v>14</v>
      </c>
      <c r="D26" s="220"/>
      <c r="E26" s="220"/>
      <c r="F26" s="221"/>
      <c r="G26" s="221"/>
      <c r="H26" s="222">
        <f>SUM(H9:H25)</f>
        <v>0</v>
      </c>
      <c r="I26" s="223"/>
    </row>
    <row r="27" spans="2:9" s="198" customFormat="1" hidden="1" x14ac:dyDescent="0.2">
      <c r="B27" s="413" t="str">
        <f>Client1</f>
        <v>Province of KwaZulu-Natal</v>
      </c>
      <c r="C27" s="413"/>
      <c r="D27" s="413"/>
      <c r="E27" s="413"/>
      <c r="F27" s="414" t="str">
        <f>"Contract No. "&amp;ContractNo</f>
        <v>Contract No. ZNB01127/00000/00/HOD/INF/21/T</v>
      </c>
      <c r="G27" s="414"/>
      <c r="H27" s="414"/>
      <c r="I27" s="197"/>
    </row>
    <row r="28" spans="2:9" s="198" customFormat="1" hidden="1" x14ac:dyDescent="0.2">
      <c r="B28" s="413" t="str">
        <f>Client2</f>
        <v>Department of Transport</v>
      </c>
      <c r="C28" s="413"/>
      <c r="D28" s="413"/>
      <c r="E28" s="413"/>
      <c r="F28" s="414"/>
      <c r="G28" s="414"/>
      <c r="H28" s="414"/>
      <c r="I28" s="197"/>
    </row>
    <row r="29" spans="2:9" s="198" customFormat="1" hidden="1" x14ac:dyDescent="0.2">
      <c r="B29" s="416"/>
      <c r="C29" s="416"/>
      <c r="D29" s="416"/>
      <c r="E29" s="416"/>
      <c r="F29" s="415"/>
      <c r="G29" s="415"/>
      <c r="H29" s="415"/>
      <c r="I29" s="197"/>
    </row>
    <row r="30" spans="2:9" s="198" customFormat="1" hidden="1" x14ac:dyDescent="0.2">
      <c r="B30" s="417" t="s">
        <v>8</v>
      </c>
      <c r="C30" s="418"/>
      <c r="D30" s="418"/>
      <c r="E30" s="418"/>
      <c r="F30" s="418"/>
      <c r="G30" s="418"/>
      <c r="H30" s="419" t="str">
        <f>$H$4</f>
        <v>CHAPTER C5.1</v>
      </c>
      <c r="I30" s="307"/>
    </row>
    <row r="31" spans="2:9" s="198" customFormat="1" hidden="1" x14ac:dyDescent="0.2">
      <c r="B31" s="420" t="str">
        <f>ContractDescription</f>
        <v>REHABILITATION OF PROVINCIAL ROAD P47-3 (KM 38.00 TO KM 48.00) IN THE EMPANGENI REGION</v>
      </c>
      <c r="C31" s="421"/>
      <c r="D31" s="421"/>
      <c r="E31" s="421"/>
      <c r="F31" s="421"/>
      <c r="G31" s="421"/>
      <c r="H31" s="414"/>
      <c r="I31" s="199"/>
    </row>
    <row r="32" spans="2:9" s="198" customFormat="1" hidden="1" x14ac:dyDescent="0.2">
      <c r="B32" s="420"/>
      <c r="C32" s="421"/>
      <c r="D32" s="421"/>
      <c r="E32" s="421"/>
      <c r="F32" s="421"/>
      <c r="G32" s="421"/>
      <c r="H32" s="414"/>
      <c r="I32" s="199"/>
    </row>
    <row r="33" spans="2:9" s="198" customFormat="1" hidden="1" x14ac:dyDescent="0.2">
      <c r="B33" s="422"/>
      <c r="C33" s="423"/>
      <c r="D33" s="423"/>
      <c r="E33" s="423"/>
      <c r="F33" s="423"/>
      <c r="G33" s="423"/>
      <c r="H33" s="415"/>
      <c r="I33" s="199"/>
    </row>
    <row r="34" spans="2:9" s="202" customFormat="1" ht="24.95" hidden="1" customHeight="1" x14ac:dyDescent="0.2">
      <c r="B34" s="236" t="s">
        <v>0</v>
      </c>
      <c r="C34" s="200" t="s">
        <v>1</v>
      </c>
      <c r="D34" s="200" t="s">
        <v>2</v>
      </c>
      <c r="E34" s="200" t="s">
        <v>10</v>
      </c>
      <c r="F34" s="200" t="s">
        <v>3</v>
      </c>
      <c r="G34" s="200" t="s">
        <v>4</v>
      </c>
      <c r="H34" s="200" t="s">
        <v>5</v>
      </c>
      <c r="I34" s="201"/>
    </row>
    <row r="35" spans="2:9" s="224" customFormat="1" ht="19.5" hidden="1" customHeight="1" x14ac:dyDescent="0.2">
      <c r="B35" s="284"/>
      <c r="C35" s="219" t="s">
        <v>29</v>
      </c>
      <c r="D35" s="220"/>
      <c r="E35" s="220"/>
      <c r="F35" s="221"/>
      <c r="G35" s="221"/>
      <c r="H35" s="222">
        <f>H26</f>
        <v>0</v>
      </c>
      <c r="I35" s="223"/>
    </row>
    <row r="36" spans="2:9" hidden="1" x14ac:dyDescent="0.2">
      <c r="B36" s="243"/>
      <c r="C36" s="193"/>
      <c r="D36" s="205"/>
      <c r="E36" s="205"/>
      <c r="F36" s="205"/>
      <c r="G36" s="208"/>
      <c r="H36" s="203"/>
      <c r="I36" s="206"/>
    </row>
    <row r="37" spans="2:9" x14ac:dyDescent="0.2">
      <c r="B37" s="243" t="s">
        <v>214</v>
      </c>
      <c r="C37" s="193" t="s">
        <v>215</v>
      </c>
      <c r="D37" s="205"/>
      <c r="E37" s="205"/>
      <c r="F37" s="205"/>
      <c r="G37" s="208"/>
      <c r="H37" s="203" t="str">
        <f t="shared" si="0"/>
        <v/>
      </c>
      <c r="I37" s="206"/>
    </row>
    <row r="38" spans="2:9" x14ac:dyDescent="0.2">
      <c r="B38" s="243"/>
      <c r="C38" s="193"/>
      <c r="D38" s="205"/>
      <c r="E38" s="205"/>
      <c r="F38" s="205"/>
      <c r="G38" s="208"/>
      <c r="H38" s="203" t="str">
        <f t="shared" si="0"/>
        <v/>
      </c>
      <c r="I38" s="206"/>
    </row>
    <row r="39" spans="2:9" x14ac:dyDescent="0.2">
      <c r="B39" s="243" t="s">
        <v>216</v>
      </c>
      <c r="C39" s="193" t="s">
        <v>217</v>
      </c>
      <c r="D39" s="205"/>
      <c r="E39" s="205"/>
      <c r="F39" s="205"/>
      <c r="G39" s="208"/>
      <c r="H39" s="203" t="str">
        <f t="shared" si="0"/>
        <v/>
      </c>
      <c r="I39" s="206"/>
    </row>
    <row r="40" spans="2:9" x14ac:dyDescent="0.2">
      <c r="B40" s="243"/>
      <c r="C40" s="193"/>
      <c r="D40" s="205"/>
      <c r="E40" s="205"/>
      <c r="F40" s="205"/>
      <c r="G40" s="208"/>
      <c r="H40" s="203" t="str">
        <f t="shared" si="0"/>
        <v/>
      </c>
      <c r="I40" s="206"/>
    </row>
    <row r="41" spans="2:9" ht="15" x14ac:dyDescent="0.2">
      <c r="B41" s="243" t="s">
        <v>53</v>
      </c>
      <c r="C41" s="193" t="s">
        <v>218</v>
      </c>
      <c r="D41" s="205" t="s">
        <v>2923</v>
      </c>
      <c r="E41" s="205"/>
      <c r="F41" s="207">
        <v>200</v>
      </c>
      <c r="G41" s="241"/>
      <c r="H41" s="203">
        <f t="shared" si="0"/>
        <v>0</v>
      </c>
      <c r="I41" s="206"/>
    </row>
    <row r="42" spans="2:9" x14ac:dyDescent="0.2">
      <c r="B42" s="243"/>
      <c r="C42" s="193"/>
      <c r="D42" s="205"/>
      <c r="E42" s="205"/>
      <c r="F42" s="207"/>
      <c r="G42" s="241"/>
      <c r="H42" s="203" t="str">
        <f t="shared" si="0"/>
        <v/>
      </c>
      <c r="I42" s="206"/>
    </row>
    <row r="43" spans="2:9" x14ac:dyDescent="0.2">
      <c r="B43" s="243" t="s">
        <v>53</v>
      </c>
      <c r="C43" s="193" t="s">
        <v>2944</v>
      </c>
      <c r="D43" s="205" t="s">
        <v>2713</v>
      </c>
      <c r="E43" s="205"/>
      <c r="F43" s="207">
        <v>200</v>
      </c>
      <c r="G43" s="241"/>
      <c r="H43" s="203">
        <f t="shared" si="0"/>
        <v>0</v>
      </c>
      <c r="I43" s="206"/>
    </row>
    <row r="44" spans="2:9" x14ac:dyDescent="0.2">
      <c r="B44" s="243"/>
      <c r="C44" s="193"/>
      <c r="D44" s="205"/>
      <c r="E44" s="205"/>
      <c r="F44" s="207"/>
      <c r="G44" s="241"/>
      <c r="H44" s="203"/>
      <c r="I44" s="206"/>
    </row>
    <row r="45" spans="2:9" s="224" customFormat="1" ht="24.95" customHeight="1" x14ac:dyDescent="0.2">
      <c r="B45" s="285" t="str">
        <f>$B$10</f>
        <v>C5.1</v>
      </c>
      <c r="C45" s="219" t="s">
        <v>2708</v>
      </c>
      <c r="D45" s="220"/>
      <c r="E45" s="220"/>
      <c r="F45" s="221"/>
      <c r="G45" s="244"/>
      <c r="H45" s="222">
        <f>SUM(H35:H44)</f>
        <v>0</v>
      </c>
      <c r="I45" s="223"/>
    </row>
    <row r="46" spans="2:9" x14ac:dyDescent="0.2">
      <c r="G46" s="279"/>
    </row>
    <row r="47" spans="2:9" x14ac:dyDescent="0.2">
      <c r="G47" s="279"/>
    </row>
    <row r="48" spans="2:9" x14ac:dyDescent="0.2">
      <c r="G48" s="279"/>
    </row>
    <row r="49" spans="7:7" x14ac:dyDescent="0.2">
      <c r="G49" s="279"/>
    </row>
    <row r="50" spans="7:7" x14ac:dyDescent="0.2">
      <c r="G50" s="279"/>
    </row>
    <row r="51" spans="7:7" x14ac:dyDescent="0.2">
      <c r="G51" s="279"/>
    </row>
    <row r="52" spans="7:7" x14ac:dyDescent="0.2">
      <c r="G52" s="279"/>
    </row>
    <row r="53" spans="7:7" x14ac:dyDescent="0.2">
      <c r="G53" s="279"/>
    </row>
    <row r="54" spans="7:7" x14ac:dyDescent="0.2">
      <c r="G54" s="279"/>
    </row>
    <row r="55" spans="7:7" x14ac:dyDescent="0.2">
      <c r="G55" s="279"/>
    </row>
    <row r="56" spans="7:7" x14ac:dyDescent="0.2">
      <c r="G56" s="279"/>
    </row>
    <row r="57" spans="7:7" x14ac:dyDescent="0.2">
      <c r="G57" s="279"/>
    </row>
    <row r="58" spans="7:7" x14ac:dyDescent="0.2">
      <c r="G58" s="279"/>
    </row>
    <row r="59" spans="7:7" x14ac:dyDescent="0.2">
      <c r="G59" s="279"/>
    </row>
    <row r="60" spans="7:7" x14ac:dyDescent="0.2">
      <c r="G60" s="279"/>
    </row>
    <row r="61" spans="7:7" x14ac:dyDescent="0.2">
      <c r="G61" s="279"/>
    </row>
    <row r="62" spans="7:7" x14ac:dyDescent="0.2">
      <c r="G62" s="279"/>
    </row>
    <row r="108" spans="6:6" x14ac:dyDescent="0.2">
      <c r="F108" s="290"/>
    </row>
    <row r="109" spans="6:6" x14ac:dyDescent="0.2">
      <c r="F109" s="290"/>
    </row>
    <row r="110" spans="6:6" x14ac:dyDescent="0.2">
      <c r="F110" s="290"/>
    </row>
    <row r="111" spans="6:6" x14ac:dyDescent="0.2">
      <c r="F111" s="290"/>
    </row>
    <row r="112" spans="6:6" x14ac:dyDescent="0.2">
      <c r="F112" s="290"/>
    </row>
    <row r="113" spans="6:6" x14ac:dyDescent="0.2">
      <c r="F113" s="290"/>
    </row>
    <row r="114" spans="6:6" x14ac:dyDescent="0.2">
      <c r="F114" s="290"/>
    </row>
    <row r="115" spans="6:6" x14ac:dyDescent="0.2">
      <c r="F115" s="290"/>
    </row>
    <row r="116" spans="6:6" x14ac:dyDescent="0.2">
      <c r="F116" s="290"/>
    </row>
    <row r="117" spans="6:6" x14ac:dyDescent="0.2">
      <c r="F117" s="290"/>
    </row>
  </sheetData>
  <mergeCells count="13">
    <mergeCell ref="B5:G7"/>
    <mergeCell ref="H4:H7"/>
    <mergeCell ref="B4:G4"/>
    <mergeCell ref="F1:H1"/>
    <mergeCell ref="B1:C1"/>
    <mergeCell ref="B2:C2"/>
    <mergeCell ref="B27:E27"/>
    <mergeCell ref="F27:H29"/>
    <mergeCell ref="B28:E28"/>
    <mergeCell ref="B29:E29"/>
    <mergeCell ref="B30:G30"/>
    <mergeCell ref="H30:H33"/>
    <mergeCell ref="B31:G33"/>
  </mergeCells>
  <phoneticPr fontId="17" type="noConversion"/>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57E1-B033-4CB5-82FE-3D1B5C920CB2}">
  <sheetPr codeName="Sheet12"/>
  <dimension ref="B1:I121"/>
  <sheetViews>
    <sheetView view="pageBreakPreview" zoomScale="85" zoomScaleNormal="85" zoomScaleSheetLayoutView="85" workbookViewId="0">
      <selection activeCell="G40" sqref="G40"/>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7" width="15.7109375" style="230" customWidth="1"/>
    <col min="8" max="8" width="15.7109375" style="197" customWidth="1"/>
    <col min="9" max="9" width="0.85546875" style="197" customWidth="1"/>
    <col min="10" max="16384" width="6.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305"/>
      <c r="C3" s="234"/>
      <c r="D3" s="305"/>
      <c r="E3" s="305"/>
      <c r="F3" s="305"/>
      <c r="G3" s="305"/>
      <c r="H3" s="235"/>
    </row>
    <row r="4" spans="2:9" x14ac:dyDescent="0.2">
      <c r="B4" s="417" t="s">
        <v>8</v>
      </c>
      <c r="C4" s="418"/>
      <c r="D4" s="418"/>
      <c r="E4" s="418"/>
      <c r="F4" s="418"/>
      <c r="G4" s="418"/>
      <c r="H4" s="424" t="str">
        <f>"CHAPTER "&amp;B10</f>
        <v>CHAPTER C5.2</v>
      </c>
      <c r="I4" s="307"/>
    </row>
    <row r="5" spans="2:9" ht="7.5" customHeight="1" x14ac:dyDescent="0.2">
      <c r="B5" s="420" t="str">
        <f>ContractDescription</f>
        <v>REHABILITATION OF PROVINCIAL ROAD P47-3 (KM 38.00 TO KM 48.00) IN THE EMPANGENI REGION</v>
      </c>
      <c r="C5" s="421"/>
      <c r="D5" s="421"/>
      <c r="E5" s="421"/>
      <c r="F5" s="421"/>
      <c r="G5" s="421"/>
      <c r="H5" s="425"/>
      <c r="I5" s="199"/>
    </row>
    <row r="6" spans="2:9" ht="12.75" customHeight="1" x14ac:dyDescent="0.2">
      <c r="B6" s="420"/>
      <c r="C6" s="421"/>
      <c r="D6" s="421"/>
      <c r="E6" s="421"/>
      <c r="F6" s="421"/>
      <c r="G6" s="421"/>
      <c r="H6" s="425"/>
      <c r="I6" s="199"/>
    </row>
    <row r="7" spans="2:9" ht="7.5" customHeight="1" x14ac:dyDescent="0.2">
      <c r="B7" s="422"/>
      <c r="C7" s="423"/>
      <c r="D7" s="423"/>
      <c r="E7" s="423"/>
      <c r="F7" s="423"/>
      <c r="G7" s="423"/>
      <c r="H7" s="426"/>
      <c r="I7" s="199"/>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14" si="0">IF(D9="","",F9*G9)</f>
        <v/>
      </c>
      <c r="I9" s="206"/>
    </row>
    <row r="10" spans="2:9" x14ac:dyDescent="0.2">
      <c r="B10" s="257" t="s">
        <v>222</v>
      </c>
      <c r="C10" s="204" t="s">
        <v>223</v>
      </c>
      <c r="D10" s="205"/>
      <c r="E10" s="205"/>
      <c r="F10" s="205"/>
      <c r="G10" s="205"/>
      <c r="H10" s="203" t="str">
        <f t="shared" si="0"/>
        <v/>
      </c>
      <c r="I10" s="206"/>
    </row>
    <row r="11" spans="2:9" x14ac:dyDescent="0.2">
      <c r="B11" s="243"/>
      <c r="C11" s="193"/>
      <c r="D11" s="205"/>
      <c r="E11" s="205"/>
      <c r="F11" s="205"/>
      <c r="G11" s="205"/>
      <c r="H11" s="203" t="str">
        <f t="shared" si="0"/>
        <v/>
      </c>
      <c r="I11" s="206"/>
    </row>
    <row r="12" spans="2:9" x14ac:dyDescent="0.2">
      <c r="B12" s="243" t="s">
        <v>224</v>
      </c>
      <c r="C12" s="193" t="s">
        <v>225</v>
      </c>
      <c r="D12" s="205"/>
      <c r="E12" s="205"/>
      <c r="F12" s="207"/>
      <c r="G12" s="205"/>
      <c r="H12" s="203" t="str">
        <f t="shared" si="0"/>
        <v/>
      </c>
      <c r="I12" s="206"/>
    </row>
    <row r="13" spans="2:9" x14ac:dyDescent="0.2">
      <c r="B13" s="243"/>
      <c r="C13" s="193"/>
      <c r="D13" s="205"/>
      <c r="E13" s="205"/>
      <c r="F13" s="207"/>
      <c r="G13" s="205"/>
      <c r="H13" s="203" t="str">
        <f t="shared" si="0"/>
        <v/>
      </c>
      <c r="I13" s="206"/>
    </row>
    <row r="14" spans="2:9" ht="25.5" x14ac:dyDescent="0.2">
      <c r="B14" s="243" t="s">
        <v>226</v>
      </c>
      <c r="C14" s="193" t="s">
        <v>227</v>
      </c>
      <c r="D14" s="205"/>
      <c r="E14" s="205"/>
      <c r="F14" s="207"/>
      <c r="G14" s="205"/>
      <c r="H14" s="203" t="str">
        <f t="shared" si="0"/>
        <v/>
      </c>
      <c r="I14" s="206"/>
    </row>
    <row r="15" spans="2:9" x14ac:dyDescent="0.2">
      <c r="B15" s="243"/>
      <c r="C15" s="193"/>
      <c r="D15" s="205"/>
      <c r="E15" s="205"/>
      <c r="F15" s="207"/>
      <c r="G15" s="205"/>
      <c r="H15" s="203"/>
      <c r="I15" s="206"/>
    </row>
    <row r="16" spans="2:9" x14ac:dyDescent="0.2">
      <c r="B16" s="243"/>
      <c r="C16" s="193"/>
      <c r="D16" s="205"/>
      <c r="E16" s="205"/>
      <c r="F16" s="207"/>
      <c r="G16" s="205"/>
      <c r="H16" s="203"/>
      <c r="I16" s="214"/>
    </row>
    <row r="17" spans="2:9" x14ac:dyDescent="0.2">
      <c r="B17" s="243"/>
      <c r="C17" s="193"/>
      <c r="D17" s="205"/>
      <c r="E17" s="205"/>
      <c r="F17" s="207"/>
      <c r="G17" s="205"/>
      <c r="H17" s="203"/>
      <c r="I17" s="214"/>
    </row>
    <row r="18" spans="2:9" hidden="1" x14ac:dyDescent="0.2">
      <c r="B18" s="243"/>
      <c r="C18" s="193"/>
      <c r="D18" s="205"/>
      <c r="E18" s="205"/>
      <c r="F18" s="205"/>
      <c r="G18" s="208"/>
      <c r="H18" s="203"/>
      <c r="I18" s="206"/>
    </row>
    <row r="19" spans="2:9" hidden="1" x14ac:dyDescent="0.2">
      <c r="B19" s="243"/>
      <c r="C19" s="193"/>
      <c r="D19" s="205"/>
      <c r="E19" s="205"/>
      <c r="F19" s="205"/>
      <c r="G19" s="208"/>
      <c r="H19" s="203"/>
      <c r="I19" s="206"/>
    </row>
    <row r="20" spans="2:9" hidden="1" x14ac:dyDescent="0.2">
      <c r="B20" s="243"/>
      <c r="C20" s="193"/>
      <c r="D20" s="205"/>
      <c r="E20" s="205"/>
      <c r="F20" s="205"/>
      <c r="G20" s="208"/>
      <c r="H20" s="203"/>
      <c r="I20" s="206"/>
    </row>
    <row r="21" spans="2:9" hidden="1" x14ac:dyDescent="0.2">
      <c r="B21" s="243"/>
      <c r="C21" s="193"/>
      <c r="D21" s="205"/>
      <c r="E21" s="205"/>
      <c r="F21" s="205"/>
      <c r="G21" s="208"/>
      <c r="H21" s="203"/>
      <c r="I21" s="206"/>
    </row>
    <row r="22" spans="2:9" hidden="1" x14ac:dyDescent="0.2">
      <c r="B22" s="243"/>
      <c r="C22" s="193"/>
      <c r="D22" s="205"/>
      <c r="E22" s="205"/>
      <c r="F22" s="205"/>
      <c r="G22" s="208"/>
      <c r="H22" s="203"/>
      <c r="I22" s="206"/>
    </row>
    <row r="23" spans="2:9" hidden="1" x14ac:dyDescent="0.2">
      <c r="B23" s="243"/>
      <c r="C23" s="193"/>
      <c r="D23" s="205"/>
      <c r="E23" s="205"/>
      <c r="F23" s="205"/>
      <c r="G23" s="208"/>
      <c r="H23" s="203"/>
      <c r="I23" s="206"/>
    </row>
    <row r="24" spans="2:9" hidden="1" x14ac:dyDescent="0.2">
      <c r="B24" s="243"/>
      <c r="C24" s="193"/>
      <c r="D24" s="205"/>
      <c r="E24" s="205"/>
      <c r="F24" s="205"/>
      <c r="G24" s="208"/>
      <c r="H24" s="203"/>
      <c r="I24" s="206"/>
    </row>
    <row r="25" spans="2:9" s="224" customFormat="1" ht="19.5" hidden="1" customHeight="1" x14ac:dyDescent="0.2">
      <c r="B25" s="284"/>
      <c r="C25" s="219"/>
      <c r="D25" s="220"/>
      <c r="E25" s="220"/>
      <c r="F25" s="221"/>
      <c r="G25" s="221"/>
      <c r="H25" s="222"/>
      <c r="I25" s="223"/>
    </row>
    <row r="26" spans="2:9" hidden="1" x14ac:dyDescent="0.2">
      <c r="B26" s="413"/>
      <c r="C26" s="413"/>
      <c r="D26" s="413"/>
      <c r="E26" s="413"/>
      <c r="F26" s="414"/>
      <c r="G26" s="414"/>
      <c r="H26" s="414"/>
    </row>
    <row r="27" spans="2:9" hidden="1" x14ac:dyDescent="0.2">
      <c r="B27" s="413"/>
      <c r="C27" s="413"/>
      <c r="D27" s="413"/>
      <c r="E27" s="413"/>
      <c r="F27" s="414"/>
      <c r="G27" s="414"/>
      <c r="H27" s="414"/>
    </row>
    <row r="28" spans="2:9" hidden="1" x14ac:dyDescent="0.2">
      <c r="B28" s="416"/>
      <c r="C28" s="416"/>
      <c r="D28" s="416"/>
      <c r="E28" s="416"/>
      <c r="F28" s="415"/>
      <c r="G28" s="415"/>
      <c r="H28" s="415"/>
    </row>
    <row r="29" spans="2:9" hidden="1" x14ac:dyDescent="0.2">
      <c r="B29" s="417"/>
      <c r="C29" s="418"/>
      <c r="D29" s="418"/>
      <c r="E29" s="418"/>
      <c r="F29" s="418"/>
      <c r="G29" s="418"/>
      <c r="H29" s="419"/>
      <c r="I29" s="307"/>
    </row>
    <row r="30" spans="2:9" hidden="1" x14ac:dyDescent="0.2">
      <c r="B30" s="420"/>
      <c r="C30" s="421"/>
      <c r="D30" s="421"/>
      <c r="E30" s="421"/>
      <c r="F30" s="421"/>
      <c r="G30" s="421"/>
      <c r="H30" s="414"/>
      <c r="I30" s="199"/>
    </row>
    <row r="31" spans="2:9" hidden="1" x14ac:dyDescent="0.2">
      <c r="B31" s="420"/>
      <c r="C31" s="421"/>
      <c r="D31" s="421"/>
      <c r="E31" s="421"/>
      <c r="F31" s="421"/>
      <c r="G31" s="421"/>
      <c r="H31" s="414"/>
      <c r="I31" s="199"/>
    </row>
    <row r="32" spans="2:9" hidden="1" x14ac:dyDescent="0.2">
      <c r="B32" s="422"/>
      <c r="C32" s="423"/>
      <c r="D32" s="423"/>
      <c r="E32" s="423"/>
      <c r="F32" s="423"/>
      <c r="G32" s="423"/>
      <c r="H32" s="415"/>
      <c r="I32" s="199"/>
    </row>
    <row r="33" spans="2:9" s="202" customFormat="1" ht="24.95" hidden="1" customHeight="1" x14ac:dyDescent="0.2">
      <c r="B33" s="236"/>
      <c r="C33" s="200"/>
      <c r="D33" s="200"/>
      <c r="E33" s="200"/>
      <c r="F33" s="200"/>
      <c r="G33" s="200"/>
      <c r="H33" s="200"/>
      <c r="I33" s="201"/>
    </row>
    <row r="34" spans="2:9" s="224" customFormat="1" ht="19.5" hidden="1" customHeight="1" x14ac:dyDescent="0.2">
      <c r="B34" s="284"/>
      <c r="C34" s="219"/>
      <c r="D34" s="220"/>
      <c r="E34" s="220"/>
      <c r="F34" s="221"/>
      <c r="G34" s="221"/>
      <c r="H34" s="222"/>
      <c r="I34" s="223"/>
    </row>
    <row r="35" spans="2:9" hidden="1" x14ac:dyDescent="0.2">
      <c r="B35" s="243"/>
      <c r="C35" s="193"/>
      <c r="D35" s="205"/>
      <c r="E35" s="205"/>
      <c r="F35" s="205"/>
      <c r="G35" s="208"/>
      <c r="H35" s="203"/>
      <c r="I35" s="206"/>
    </row>
    <row r="36" spans="2:9" x14ac:dyDescent="0.2">
      <c r="B36" s="243"/>
      <c r="C36" s="193"/>
      <c r="D36" s="205"/>
      <c r="E36" s="205"/>
      <c r="F36" s="205"/>
      <c r="G36" s="208"/>
      <c r="H36" s="203"/>
      <c r="I36" s="206"/>
    </row>
    <row r="37" spans="2:9" x14ac:dyDescent="0.2">
      <c r="B37" s="243"/>
      <c r="C37" s="193"/>
      <c r="D37" s="205"/>
      <c r="E37" s="205"/>
      <c r="F37" s="205"/>
      <c r="G37" s="241"/>
      <c r="H37" s="203"/>
      <c r="I37" s="206"/>
    </row>
    <row r="38" spans="2:9" x14ac:dyDescent="0.2">
      <c r="B38" s="243"/>
      <c r="C38" s="193"/>
      <c r="D38" s="205"/>
      <c r="E38" s="205"/>
      <c r="F38" s="207"/>
      <c r="G38" s="241"/>
      <c r="H38" s="203"/>
      <c r="I38" s="206"/>
    </row>
    <row r="39" spans="2:9" x14ac:dyDescent="0.2">
      <c r="B39" s="243"/>
      <c r="C39" s="193"/>
      <c r="D39" s="205"/>
      <c r="E39" s="205"/>
      <c r="F39" s="205"/>
      <c r="G39" s="241"/>
      <c r="H39" s="203"/>
      <c r="I39" s="206"/>
    </row>
    <row r="40" spans="2:9" x14ac:dyDescent="0.2">
      <c r="B40" s="243"/>
      <c r="C40" s="193"/>
      <c r="D40" s="205"/>
      <c r="E40" s="205"/>
      <c r="F40" s="205"/>
      <c r="G40" s="241"/>
      <c r="H40" s="203"/>
      <c r="I40" s="206"/>
    </row>
    <row r="41" spans="2:9" x14ac:dyDescent="0.2">
      <c r="B41" s="243"/>
      <c r="C41" s="193"/>
      <c r="D41" s="205"/>
      <c r="E41" s="205"/>
      <c r="F41" s="205"/>
      <c r="G41" s="241"/>
      <c r="H41" s="203" t="str">
        <f t="shared" ref="H41:H65" si="1">IF(D41="","",F41*G41)</f>
        <v/>
      </c>
      <c r="I41" s="206"/>
    </row>
    <row r="42" spans="2:9" x14ac:dyDescent="0.2">
      <c r="B42" s="243"/>
      <c r="C42" s="193"/>
      <c r="D42" s="205"/>
      <c r="E42" s="205"/>
      <c r="F42" s="205"/>
      <c r="G42" s="241"/>
      <c r="H42" s="203" t="str">
        <f t="shared" si="1"/>
        <v/>
      </c>
      <c r="I42" s="206"/>
    </row>
    <row r="43" spans="2:9" x14ac:dyDescent="0.2">
      <c r="B43" s="243"/>
      <c r="C43" s="193"/>
      <c r="D43" s="205"/>
      <c r="E43" s="205"/>
      <c r="F43" s="205"/>
      <c r="G43" s="241"/>
      <c r="H43" s="203" t="str">
        <f t="shared" si="1"/>
        <v/>
      </c>
      <c r="I43" s="206"/>
    </row>
    <row r="44" spans="2:9" x14ac:dyDescent="0.2">
      <c r="B44" s="243"/>
      <c r="C44" s="193"/>
      <c r="D44" s="205"/>
      <c r="E44" s="205"/>
      <c r="F44" s="205"/>
      <c r="G44" s="241"/>
      <c r="H44" s="203" t="str">
        <f t="shared" si="1"/>
        <v/>
      </c>
      <c r="I44" s="206"/>
    </row>
    <row r="45" spans="2:9" x14ac:dyDescent="0.2">
      <c r="B45" s="243"/>
      <c r="C45" s="193"/>
      <c r="D45" s="205"/>
      <c r="E45" s="205"/>
      <c r="F45" s="205"/>
      <c r="G45" s="241"/>
      <c r="H45" s="203" t="str">
        <f t="shared" si="1"/>
        <v/>
      </c>
      <c r="I45" s="206"/>
    </row>
    <row r="46" spans="2:9" x14ac:dyDescent="0.2">
      <c r="B46" s="243"/>
      <c r="C46" s="216"/>
      <c r="D46" s="205"/>
      <c r="E46" s="205"/>
      <c r="F46" s="205"/>
      <c r="G46" s="241"/>
      <c r="H46" s="203" t="str">
        <f t="shared" si="1"/>
        <v/>
      </c>
      <c r="I46" s="206"/>
    </row>
    <row r="47" spans="2:9" x14ac:dyDescent="0.2">
      <c r="B47" s="243"/>
      <c r="C47" s="216"/>
      <c r="D47" s="205"/>
      <c r="E47" s="205"/>
      <c r="F47" s="205"/>
      <c r="G47" s="241"/>
      <c r="H47" s="203" t="str">
        <f t="shared" si="1"/>
        <v/>
      </c>
      <c r="I47" s="206"/>
    </row>
    <row r="48" spans="2:9" x14ac:dyDescent="0.2">
      <c r="B48" s="243"/>
      <c r="C48" s="216"/>
      <c r="D48" s="205"/>
      <c r="E48" s="205"/>
      <c r="F48" s="205"/>
      <c r="G48" s="241"/>
      <c r="H48" s="203" t="str">
        <f t="shared" si="1"/>
        <v/>
      </c>
      <c r="I48" s="206"/>
    </row>
    <row r="49" spans="2:9" x14ac:dyDescent="0.2">
      <c r="B49" s="243"/>
      <c r="C49" s="193"/>
      <c r="D49" s="205"/>
      <c r="E49" s="205"/>
      <c r="F49" s="205"/>
      <c r="G49" s="241"/>
      <c r="H49" s="203" t="str">
        <f t="shared" si="1"/>
        <v/>
      </c>
      <c r="I49" s="206"/>
    </row>
    <row r="50" spans="2:9" x14ac:dyDescent="0.2">
      <c r="B50" s="243"/>
      <c r="C50" s="193"/>
      <c r="D50" s="205"/>
      <c r="E50" s="205"/>
      <c r="F50" s="205"/>
      <c r="G50" s="241"/>
      <c r="H50" s="203" t="str">
        <f t="shared" si="1"/>
        <v/>
      </c>
      <c r="I50" s="206"/>
    </row>
    <row r="51" spans="2:9" x14ac:dyDescent="0.2">
      <c r="B51" s="243"/>
      <c r="C51" s="193"/>
      <c r="D51" s="205"/>
      <c r="E51" s="205"/>
      <c r="F51" s="205"/>
      <c r="G51" s="241"/>
      <c r="H51" s="203" t="str">
        <f t="shared" si="1"/>
        <v/>
      </c>
      <c r="I51" s="206"/>
    </row>
    <row r="52" spans="2:9" x14ac:dyDescent="0.2">
      <c r="B52" s="243"/>
      <c r="C52" s="193"/>
      <c r="D52" s="205"/>
      <c r="E52" s="205"/>
      <c r="F52" s="205"/>
      <c r="G52" s="241"/>
      <c r="H52" s="203" t="str">
        <f t="shared" si="1"/>
        <v/>
      </c>
      <c r="I52" s="206"/>
    </row>
    <row r="53" spans="2:9" x14ac:dyDescent="0.2">
      <c r="B53" s="243"/>
      <c r="C53" s="193"/>
      <c r="D53" s="205"/>
      <c r="E53" s="205"/>
      <c r="F53" s="205"/>
      <c r="G53" s="241"/>
      <c r="H53" s="203" t="str">
        <f t="shared" si="1"/>
        <v/>
      </c>
      <c r="I53" s="206"/>
    </row>
    <row r="54" spans="2:9" x14ac:dyDescent="0.2">
      <c r="B54" s="243"/>
      <c r="C54" s="193"/>
      <c r="D54" s="205"/>
      <c r="E54" s="205"/>
      <c r="F54" s="205"/>
      <c r="G54" s="241"/>
      <c r="H54" s="203" t="str">
        <f t="shared" si="1"/>
        <v/>
      </c>
      <c r="I54" s="206"/>
    </row>
    <row r="55" spans="2:9" x14ac:dyDescent="0.2">
      <c r="B55" s="243"/>
      <c r="C55" s="193"/>
      <c r="D55" s="205"/>
      <c r="E55" s="205"/>
      <c r="F55" s="205"/>
      <c r="G55" s="241"/>
      <c r="H55" s="203" t="str">
        <f t="shared" si="1"/>
        <v/>
      </c>
      <c r="I55" s="206"/>
    </row>
    <row r="56" spans="2:9" x14ac:dyDescent="0.2">
      <c r="B56" s="243"/>
      <c r="C56" s="193"/>
      <c r="D56" s="205"/>
      <c r="E56" s="205"/>
      <c r="F56" s="205"/>
      <c r="G56" s="241"/>
      <c r="H56" s="203" t="str">
        <f t="shared" si="1"/>
        <v/>
      </c>
      <c r="I56" s="206"/>
    </row>
    <row r="57" spans="2:9" x14ac:dyDescent="0.2">
      <c r="B57" s="243"/>
      <c r="C57" s="193"/>
      <c r="D57" s="205"/>
      <c r="E57" s="205"/>
      <c r="F57" s="205"/>
      <c r="G57" s="241"/>
      <c r="H57" s="203" t="str">
        <f t="shared" si="1"/>
        <v/>
      </c>
      <c r="I57" s="206"/>
    </row>
    <row r="58" spans="2:9" x14ac:dyDescent="0.2">
      <c r="B58" s="243"/>
      <c r="C58" s="193"/>
      <c r="D58" s="205"/>
      <c r="E58" s="205"/>
      <c r="F58" s="205"/>
      <c r="G58" s="241"/>
      <c r="H58" s="203" t="str">
        <f t="shared" si="1"/>
        <v/>
      </c>
      <c r="I58" s="206"/>
    </row>
    <row r="59" spans="2:9" x14ac:dyDescent="0.2">
      <c r="B59" s="243"/>
      <c r="C59" s="193"/>
      <c r="D59" s="205"/>
      <c r="E59" s="205"/>
      <c r="F59" s="205"/>
      <c r="G59" s="241"/>
      <c r="H59" s="203" t="str">
        <f t="shared" si="1"/>
        <v/>
      </c>
      <c r="I59" s="206"/>
    </row>
    <row r="60" spans="2:9" x14ac:dyDescent="0.2">
      <c r="B60" s="243"/>
      <c r="C60" s="193"/>
      <c r="D60" s="205"/>
      <c r="E60" s="205"/>
      <c r="F60" s="205"/>
      <c r="G60" s="241"/>
      <c r="H60" s="203" t="str">
        <f t="shared" si="1"/>
        <v/>
      </c>
      <c r="I60" s="206"/>
    </row>
    <row r="61" spans="2:9" x14ac:dyDescent="0.2">
      <c r="B61" s="243"/>
      <c r="C61" s="193"/>
      <c r="D61" s="205"/>
      <c r="E61" s="205"/>
      <c r="F61" s="205"/>
      <c r="G61" s="241"/>
      <c r="H61" s="203" t="str">
        <f t="shared" si="1"/>
        <v/>
      </c>
      <c r="I61" s="206"/>
    </row>
    <row r="62" spans="2:9" x14ac:dyDescent="0.2">
      <c r="B62" s="243"/>
      <c r="C62" s="193"/>
      <c r="D62" s="205"/>
      <c r="E62" s="205"/>
      <c r="F62" s="205"/>
      <c r="G62" s="241"/>
      <c r="H62" s="203" t="str">
        <f t="shared" si="1"/>
        <v/>
      </c>
      <c r="I62" s="206"/>
    </row>
    <row r="63" spans="2:9" x14ac:dyDescent="0.2">
      <c r="B63" s="243"/>
      <c r="C63" s="193"/>
      <c r="D63" s="205"/>
      <c r="E63" s="205"/>
      <c r="F63" s="205"/>
      <c r="G63" s="241"/>
      <c r="H63" s="203" t="str">
        <f t="shared" si="1"/>
        <v/>
      </c>
      <c r="I63" s="206"/>
    </row>
    <row r="64" spans="2:9" x14ac:dyDescent="0.2">
      <c r="B64" s="243"/>
      <c r="C64" s="193"/>
      <c r="D64" s="205"/>
      <c r="E64" s="205"/>
      <c r="F64" s="205"/>
      <c r="G64" s="241"/>
      <c r="H64" s="203" t="str">
        <f t="shared" si="1"/>
        <v/>
      </c>
      <c r="I64" s="206"/>
    </row>
    <row r="65" spans="2:9" x14ac:dyDescent="0.2">
      <c r="B65" s="243"/>
      <c r="C65" s="193"/>
      <c r="D65" s="205"/>
      <c r="E65" s="205"/>
      <c r="F65" s="205"/>
      <c r="G65" s="241"/>
      <c r="H65" s="203" t="str">
        <f t="shared" si="1"/>
        <v/>
      </c>
      <c r="I65" s="206"/>
    </row>
    <row r="66" spans="2:9" s="224" customFormat="1" ht="24.95" customHeight="1" x14ac:dyDescent="0.2">
      <c r="B66" s="285" t="str">
        <f>$B$10</f>
        <v>C5.2</v>
      </c>
      <c r="C66" s="219" t="s">
        <v>2708</v>
      </c>
      <c r="D66" s="220"/>
      <c r="E66" s="220"/>
      <c r="F66" s="221"/>
      <c r="G66" s="244"/>
      <c r="H66" s="222">
        <f>SUM(H31:H65)</f>
        <v>0</v>
      </c>
      <c r="I66" s="223"/>
    </row>
    <row r="87" spans="3:3" x14ac:dyDescent="0.2">
      <c r="C87" s="194" t="s">
        <v>14</v>
      </c>
    </row>
    <row r="112" spans="6:6" x14ac:dyDescent="0.2">
      <c r="F112" s="289"/>
    </row>
    <row r="113" spans="6:6" x14ac:dyDescent="0.2">
      <c r="F113" s="289"/>
    </row>
    <row r="114" spans="6:6" x14ac:dyDescent="0.2">
      <c r="F114" s="289"/>
    </row>
    <row r="115" spans="6:6" x14ac:dyDescent="0.2">
      <c r="F115" s="289"/>
    </row>
    <row r="116" spans="6:6" x14ac:dyDescent="0.2">
      <c r="F116" s="289"/>
    </row>
    <row r="117" spans="6:6" x14ac:dyDescent="0.2">
      <c r="F117" s="289"/>
    </row>
    <row r="118" spans="6:6" x14ac:dyDescent="0.2">
      <c r="F118" s="289"/>
    </row>
    <row r="119" spans="6:6" x14ac:dyDescent="0.2">
      <c r="F119" s="289"/>
    </row>
    <row r="120" spans="6:6" x14ac:dyDescent="0.2">
      <c r="F120" s="289"/>
    </row>
    <row r="121" spans="6:6" x14ac:dyDescent="0.2">
      <c r="F121" s="289"/>
    </row>
  </sheetData>
  <mergeCells count="11">
    <mergeCell ref="B29:G29"/>
    <mergeCell ref="H29:H32"/>
    <mergeCell ref="B30:G32"/>
    <mergeCell ref="F1:H1"/>
    <mergeCell ref="B5:G7"/>
    <mergeCell ref="H4:H7"/>
    <mergeCell ref="B4:G4"/>
    <mergeCell ref="B26:E26"/>
    <mergeCell ref="F26:H28"/>
    <mergeCell ref="B27:E27"/>
    <mergeCell ref="B28:E28"/>
  </mergeCells>
  <phoneticPr fontId="17"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B1B3-7B95-433A-A31F-DB5386214C4A}">
  <sheetPr codeName="Sheet13">
    <pageSetUpPr fitToPage="1"/>
  </sheetPr>
  <dimension ref="B1:J127"/>
  <sheetViews>
    <sheetView view="pageBreakPreview" zoomScale="70" zoomScaleNormal="85" zoomScaleSheetLayoutView="70" workbookViewId="0">
      <selection activeCell="G71" sqref="G71"/>
    </sheetView>
  </sheetViews>
  <sheetFormatPr defaultColWidth="6.85546875" defaultRowHeight="12.75" x14ac:dyDescent="0.2"/>
  <cols>
    <col min="1" max="1" width="0.85546875" style="198" customWidth="1"/>
    <col min="2" max="2" width="11.7109375" style="245" customWidth="1"/>
    <col min="3" max="3" width="45.7109375" style="195" customWidth="1"/>
    <col min="4" max="4" width="13.7109375" style="230" customWidth="1"/>
    <col min="5" max="5" width="5.7109375" style="230" customWidth="1"/>
    <col min="6" max="6" width="12.7109375" style="230" customWidth="1"/>
    <col min="7" max="7" width="15.7109375" style="230" customWidth="1"/>
    <col min="8" max="8" width="15.7109375" style="197" customWidth="1"/>
    <col min="9" max="9" width="0.85546875" style="197" customWidth="1"/>
    <col min="10" max="16384" width="6.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305"/>
      <c r="C3" s="247"/>
      <c r="D3" s="305"/>
      <c r="E3" s="305"/>
      <c r="F3" s="305"/>
      <c r="G3" s="305"/>
      <c r="H3" s="235"/>
    </row>
    <row r="4" spans="2:9" x14ac:dyDescent="0.2">
      <c r="B4" s="417" t="s">
        <v>8</v>
      </c>
      <c r="C4" s="418"/>
      <c r="D4" s="418"/>
      <c r="E4" s="418"/>
      <c r="F4" s="418"/>
      <c r="G4" s="418"/>
      <c r="H4" s="424" t="str">
        <f>"CHAPTER "&amp;B10</f>
        <v>CHAPTER C5.3</v>
      </c>
      <c r="I4" s="307"/>
    </row>
    <row r="5" spans="2:9" ht="7.5" customHeight="1" x14ac:dyDescent="0.2">
      <c r="B5" s="420" t="str">
        <f>ContractDescription</f>
        <v>REHABILITATION OF PROVINCIAL ROAD P47-3 (KM 38.00 TO KM 48.00) IN THE EMPANGENI REGION</v>
      </c>
      <c r="C5" s="421"/>
      <c r="D5" s="421"/>
      <c r="E5" s="421"/>
      <c r="F5" s="421"/>
      <c r="G5" s="421"/>
      <c r="H5" s="425"/>
      <c r="I5" s="199"/>
    </row>
    <row r="6" spans="2:9" ht="12.75" customHeight="1" x14ac:dyDescent="0.2">
      <c r="B6" s="420"/>
      <c r="C6" s="421"/>
      <c r="D6" s="421"/>
      <c r="E6" s="421"/>
      <c r="F6" s="421"/>
      <c r="G6" s="421"/>
      <c r="H6" s="425"/>
      <c r="I6" s="199"/>
    </row>
    <row r="7" spans="2:9" ht="7.5" customHeight="1" x14ac:dyDescent="0.2">
      <c r="B7" s="422"/>
      <c r="C7" s="423"/>
      <c r="D7" s="423"/>
      <c r="E7" s="423"/>
      <c r="F7" s="423"/>
      <c r="G7" s="423"/>
      <c r="H7" s="426"/>
      <c r="I7" s="199"/>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IF(D9="","",F9*G9)</f>
        <v/>
      </c>
      <c r="I9" s="206"/>
    </row>
    <row r="10" spans="2:9" x14ac:dyDescent="0.2">
      <c r="B10" s="257" t="s">
        <v>229</v>
      </c>
      <c r="C10" s="204" t="s">
        <v>230</v>
      </c>
      <c r="D10" s="205"/>
      <c r="E10" s="205"/>
      <c r="F10" s="205"/>
      <c r="G10" s="205"/>
      <c r="H10" s="203" t="str">
        <f t="shared" ref="H10:H37" si="0">IF(D10="","",F10*G10)</f>
        <v/>
      </c>
      <c r="I10" s="206"/>
    </row>
    <row r="11" spans="2:9" x14ac:dyDescent="0.2">
      <c r="B11" s="243"/>
      <c r="C11" s="193"/>
      <c r="D11" s="205"/>
      <c r="E11" s="205"/>
      <c r="F11" s="205"/>
      <c r="G11" s="205"/>
      <c r="H11" s="203" t="str">
        <f t="shared" si="0"/>
        <v/>
      </c>
      <c r="I11" s="206"/>
    </row>
    <row r="12" spans="2:9" ht="25.5" x14ac:dyDescent="0.2">
      <c r="B12" s="243" t="s">
        <v>231</v>
      </c>
      <c r="C12" s="193" t="s">
        <v>2913</v>
      </c>
      <c r="D12" s="205" t="s">
        <v>38</v>
      </c>
      <c r="E12" s="205"/>
      <c r="F12" s="205">
        <v>5</v>
      </c>
      <c r="G12" s="205"/>
      <c r="H12" s="203">
        <f t="shared" si="0"/>
        <v>0</v>
      </c>
      <c r="I12" s="206"/>
    </row>
    <row r="13" spans="2:9" x14ac:dyDescent="0.2">
      <c r="B13" s="243"/>
      <c r="C13" s="193"/>
      <c r="D13" s="205"/>
      <c r="E13" s="205"/>
      <c r="F13" s="205"/>
      <c r="G13" s="205"/>
      <c r="H13" s="203" t="str">
        <f t="shared" si="0"/>
        <v/>
      </c>
      <c r="I13" s="206"/>
    </row>
    <row r="14" spans="2:9" x14ac:dyDescent="0.2">
      <c r="B14" s="243" t="s">
        <v>233</v>
      </c>
      <c r="C14" s="193" t="s">
        <v>234</v>
      </c>
      <c r="D14" s="205"/>
      <c r="E14" s="205"/>
      <c r="F14" s="207"/>
      <c r="G14" s="208"/>
      <c r="H14" s="203" t="str">
        <f t="shared" si="0"/>
        <v/>
      </c>
      <c r="I14" s="209"/>
    </row>
    <row r="15" spans="2:9" x14ac:dyDescent="0.2">
      <c r="B15" s="243"/>
      <c r="C15" s="193"/>
      <c r="D15" s="205"/>
      <c r="E15" s="205"/>
      <c r="F15" s="207"/>
      <c r="G15" s="208"/>
      <c r="H15" s="203" t="str">
        <f t="shared" si="0"/>
        <v/>
      </c>
      <c r="I15" s="209"/>
    </row>
    <row r="16" spans="2:9" x14ac:dyDescent="0.2">
      <c r="B16" s="243" t="s">
        <v>232</v>
      </c>
      <c r="C16" s="193" t="s">
        <v>2914</v>
      </c>
      <c r="D16" s="205"/>
      <c r="E16" s="205"/>
      <c r="F16" s="207"/>
      <c r="G16" s="208"/>
      <c r="H16" s="203" t="str">
        <f t="shared" si="0"/>
        <v/>
      </c>
      <c r="I16" s="209"/>
    </row>
    <row r="17" spans="2:10" x14ac:dyDescent="0.2">
      <c r="B17" s="243"/>
      <c r="C17" s="193"/>
      <c r="D17" s="205"/>
      <c r="E17" s="205"/>
      <c r="F17" s="207"/>
      <c r="G17" s="208"/>
      <c r="H17" s="203" t="str">
        <f t="shared" si="0"/>
        <v/>
      </c>
      <c r="I17" s="209"/>
    </row>
    <row r="18" spans="2:10" ht="25.5" hidden="1" x14ac:dyDescent="0.2">
      <c r="B18" s="243" t="s">
        <v>53</v>
      </c>
      <c r="C18" s="193" t="s">
        <v>2826</v>
      </c>
      <c r="D18" s="205" t="s">
        <v>2923</v>
      </c>
      <c r="E18" s="205"/>
      <c r="F18" s="207">
        <v>0</v>
      </c>
      <c r="G18" s="205">
        <v>40</v>
      </c>
      <c r="H18" s="203">
        <f t="shared" si="0"/>
        <v>0</v>
      </c>
      <c r="I18" s="209"/>
    </row>
    <row r="19" spans="2:10" hidden="1" x14ac:dyDescent="0.2">
      <c r="B19" s="243"/>
      <c r="C19" s="193"/>
      <c r="D19" s="205"/>
      <c r="E19" s="205"/>
      <c r="F19" s="207"/>
      <c r="G19" s="205"/>
      <c r="H19" s="203" t="str">
        <f t="shared" si="0"/>
        <v/>
      </c>
      <c r="I19" s="209"/>
    </row>
    <row r="20" spans="2:10" ht="25.5" hidden="1" x14ac:dyDescent="0.2">
      <c r="B20" s="243" t="s">
        <v>65</v>
      </c>
      <c r="C20" s="193" t="s">
        <v>2827</v>
      </c>
      <c r="D20" s="205" t="s">
        <v>2924</v>
      </c>
      <c r="E20" s="205"/>
      <c r="F20" s="207">
        <v>0</v>
      </c>
      <c r="G20" s="205">
        <v>40</v>
      </c>
      <c r="H20" s="203">
        <f t="shared" si="0"/>
        <v>0</v>
      </c>
      <c r="J20" s="206"/>
    </row>
    <row r="21" spans="2:10" hidden="1" x14ac:dyDescent="0.2">
      <c r="B21" s="243"/>
      <c r="C21" s="193"/>
      <c r="D21" s="205"/>
      <c r="E21" s="205"/>
      <c r="F21" s="207"/>
      <c r="G21" s="205"/>
      <c r="H21" s="203" t="str">
        <f t="shared" si="0"/>
        <v/>
      </c>
      <c r="J21" s="206"/>
    </row>
    <row r="22" spans="2:10" ht="25.5" x14ac:dyDescent="0.2">
      <c r="B22" s="243" t="s">
        <v>236</v>
      </c>
      <c r="C22" s="193" t="s">
        <v>2945</v>
      </c>
      <c r="D22" s="205" t="s">
        <v>2924</v>
      </c>
      <c r="E22" s="205"/>
      <c r="F22" s="207">
        <v>10400</v>
      </c>
      <c r="G22" s="205"/>
      <c r="H22" s="203">
        <f t="shared" si="0"/>
        <v>0</v>
      </c>
      <c r="I22" s="206"/>
    </row>
    <row r="23" spans="2:10" hidden="1" x14ac:dyDescent="0.2">
      <c r="B23" s="243"/>
      <c r="C23" s="193"/>
      <c r="D23" s="205"/>
      <c r="E23" s="205"/>
      <c r="F23" s="207"/>
      <c r="G23" s="205"/>
      <c r="H23" s="203" t="str">
        <f t="shared" si="0"/>
        <v/>
      </c>
      <c r="I23" s="206"/>
    </row>
    <row r="24" spans="2:10" hidden="1" x14ac:dyDescent="0.2">
      <c r="B24" s="243"/>
      <c r="C24" s="193"/>
      <c r="D24" s="205"/>
      <c r="E24" s="205"/>
      <c r="F24" s="207"/>
      <c r="G24" s="208"/>
      <c r="H24" s="203"/>
      <c r="I24" s="209"/>
    </row>
    <row r="25" spans="2:10" s="224" customFormat="1" ht="19.5" hidden="1" customHeight="1" x14ac:dyDescent="0.2">
      <c r="B25" s="284" t="str">
        <f>$B$10</f>
        <v>C5.3</v>
      </c>
      <c r="C25" s="219" t="s">
        <v>14</v>
      </c>
      <c r="D25" s="220"/>
      <c r="E25" s="220"/>
      <c r="F25" s="221"/>
      <c r="G25" s="221"/>
      <c r="H25" s="222">
        <f>SUM(H9:H24)</f>
        <v>0</v>
      </c>
      <c r="I25" s="223"/>
    </row>
    <row r="26" spans="2:10" hidden="1" x14ac:dyDescent="0.2">
      <c r="B26" s="413" t="str">
        <f>Client1</f>
        <v>Province of KwaZulu-Natal</v>
      </c>
      <c r="C26" s="413"/>
      <c r="D26" s="413"/>
      <c r="E26" s="413"/>
      <c r="F26" s="414" t="str">
        <f>"Contract No. "&amp;ContractNo</f>
        <v>Contract No. ZNB01127/00000/00/HOD/INF/21/T</v>
      </c>
      <c r="G26" s="414"/>
      <c r="H26" s="414"/>
    </row>
    <row r="27" spans="2:10" hidden="1" x14ac:dyDescent="0.2">
      <c r="B27" s="413" t="str">
        <f>Client2</f>
        <v>Department of Transport</v>
      </c>
      <c r="C27" s="413"/>
      <c r="D27" s="413"/>
      <c r="E27" s="413"/>
      <c r="F27" s="414"/>
      <c r="G27" s="414"/>
      <c r="H27" s="414"/>
    </row>
    <row r="28" spans="2:10" hidden="1" x14ac:dyDescent="0.2">
      <c r="B28" s="416"/>
      <c r="C28" s="416"/>
      <c r="D28" s="416"/>
      <c r="E28" s="416"/>
      <c r="F28" s="415"/>
      <c r="G28" s="415"/>
      <c r="H28" s="415"/>
    </row>
    <row r="29" spans="2:10" hidden="1" x14ac:dyDescent="0.2">
      <c r="B29" s="417" t="s">
        <v>8</v>
      </c>
      <c r="C29" s="418"/>
      <c r="D29" s="418"/>
      <c r="E29" s="418"/>
      <c r="F29" s="418"/>
      <c r="G29" s="418"/>
      <c r="H29" s="419" t="str">
        <f>$H$4</f>
        <v>CHAPTER C5.3</v>
      </c>
      <c r="I29" s="307"/>
    </row>
    <row r="30" spans="2:10" hidden="1" x14ac:dyDescent="0.2">
      <c r="B30" s="420" t="str">
        <f>ContractDescription</f>
        <v>REHABILITATION OF PROVINCIAL ROAD P47-3 (KM 38.00 TO KM 48.00) IN THE EMPANGENI REGION</v>
      </c>
      <c r="C30" s="421"/>
      <c r="D30" s="421"/>
      <c r="E30" s="421"/>
      <c r="F30" s="421"/>
      <c r="G30" s="421"/>
      <c r="H30" s="414"/>
      <c r="I30" s="199"/>
    </row>
    <row r="31" spans="2:10" hidden="1" x14ac:dyDescent="0.2">
      <c r="B31" s="420"/>
      <c r="C31" s="421"/>
      <c r="D31" s="421"/>
      <c r="E31" s="421"/>
      <c r="F31" s="421"/>
      <c r="G31" s="421"/>
      <c r="H31" s="414"/>
      <c r="I31" s="199"/>
    </row>
    <row r="32" spans="2:10" hidden="1" x14ac:dyDescent="0.2">
      <c r="B32" s="422"/>
      <c r="C32" s="423"/>
      <c r="D32" s="423"/>
      <c r="E32" s="423"/>
      <c r="F32" s="423"/>
      <c r="G32" s="423"/>
      <c r="H32" s="415"/>
      <c r="I32" s="199"/>
    </row>
    <row r="33" spans="2:9" s="202" customFormat="1" ht="24.95" hidden="1" customHeight="1" x14ac:dyDescent="0.2">
      <c r="B33" s="236" t="s">
        <v>0</v>
      </c>
      <c r="C33" s="200" t="s">
        <v>1</v>
      </c>
      <c r="D33" s="200" t="s">
        <v>2</v>
      </c>
      <c r="E33" s="200" t="s">
        <v>10</v>
      </c>
      <c r="F33" s="200" t="s">
        <v>3</v>
      </c>
      <c r="G33" s="200" t="s">
        <v>4</v>
      </c>
      <c r="H33" s="200" t="s">
        <v>5</v>
      </c>
      <c r="I33" s="201"/>
    </row>
    <row r="34" spans="2:9" s="224" customFormat="1" ht="19.5" hidden="1" customHeight="1" x14ac:dyDescent="0.2">
      <c r="B34" s="284"/>
      <c r="C34" s="219" t="s">
        <v>29</v>
      </c>
      <c r="D34" s="220"/>
      <c r="E34" s="220"/>
      <c r="F34" s="221"/>
      <c r="G34" s="221"/>
      <c r="H34" s="222">
        <f>H25</f>
        <v>0</v>
      </c>
      <c r="I34" s="223"/>
    </row>
    <row r="35" spans="2:9" hidden="1" x14ac:dyDescent="0.2">
      <c r="B35" s="243"/>
      <c r="C35" s="193"/>
      <c r="D35" s="205"/>
      <c r="E35" s="205"/>
      <c r="F35" s="207"/>
      <c r="G35" s="208"/>
      <c r="H35" s="203"/>
      <c r="I35" s="209"/>
    </row>
    <row r="36" spans="2:9" ht="15" hidden="1" x14ac:dyDescent="0.2">
      <c r="B36" s="243" t="s">
        <v>238</v>
      </c>
      <c r="C36" s="193" t="s">
        <v>2828</v>
      </c>
      <c r="D36" s="205" t="s">
        <v>2924</v>
      </c>
      <c r="E36" s="205"/>
      <c r="F36" s="205">
        <v>0</v>
      </c>
      <c r="G36" s="205">
        <v>90</v>
      </c>
      <c r="H36" s="203">
        <f t="shared" si="0"/>
        <v>0</v>
      </c>
      <c r="I36" s="206"/>
    </row>
    <row r="37" spans="2:9" x14ac:dyDescent="0.2">
      <c r="B37" s="243"/>
      <c r="C37" s="193"/>
      <c r="D37" s="205"/>
      <c r="E37" s="205"/>
      <c r="F37" s="205"/>
      <c r="G37" s="205"/>
      <c r="H37" s="203" t="str">
        <f t="shared" si="0"/>
        <v/>
      </c>
      <c r="I37" s="206"/>
    </row>
    <row r="38" spans="2:9" hidden="1" x14ac:dyDescent="0.2">
      <c r="B38" s="243"/>
      <c r="C38" s="193"/>
      <c r="D38" s="205"/>
      <c r="E38" s="205"/>
      <c r="F38" s="205"/>
      <c r="G38" s="208"/>
      <c r="H38" s="203" t="str">
        <f t="shared" ref="H38:H54" si="1">IF(D38="","",F38*G38)</f>
        <v/>
      </c>
      <c r="I38" s="206"/>
    </row>
    <row r="39" spans="2:9" s="224" customFormat="1" ht="19.5" hidden="1" customHeight="1" x14ac:dyDescent="0.2">
      <c r="B39" s="284" t="str">
        <f>$B$10</f>
        <v>C5.3</v>
      </c>
      <c r="C39" s="219" t="s">
        <v>14</v>
      </c>
      <c r="D39" s="220"/>
      <c r="E39" s="220"/>
      <c r="F39" s="221"/>
      <c r="G39" s="221"/>
      <c r="H39" s="222">
        <f>SUM(H34:H38)</f>
        <v>0</v>
      </c>
      <c r="I39" s="223"/>
    </row>
    <row r="40" spans="2:9" hidden="1" x14ac:dyDescent="0.2">
      <c r="B40" s="413" t="str">
        <f>Client1</f>
        <v>Province of KwaZulu-Natal</v>
      </c>
      <c r="C40" s="413"/>
      <c r="D40" s="413"/>
      <c r="E40" s="413"/>
      <c r="F40" s="414" t="str">
        <f>"Contract No. "&amp;ContractNo</f>
        <v>Contract No. ZNB01127/00000/00/HOD/INF/21/T</v>
      </c>
      <c r="G40" s="414"/>
      <c r="H40" s="414"/>
    </row>
    <row r="41" spans="2:9" hidden="1" x14ac:dyDescent="0.2">
      <c r="B41" s="413" t="str">
        <f>Client2</f>
        <v>Department of Transport</v>
      </c>
      <c r="C41" s="413"/>
      <c r="D41" s="413"/>
      <c r="E41" s="413"/>
      <c r="F41" s="414"/>
      <c r="G41" s="414"/>
      <c r="H41" s="414"/>
    </row>
    <row r="42" spans="2:9" hidden="1" x14ac:dyDescent="0.2">
      <c r="B42" s="416"/>
      <c r="C42" s="416"/>
      <c r="D42" s="416"/>
      <c r="E42" s="416"/>
      <c r="F42" s="415"/>
      <c r="G42" s="415"/>
      <c r="H42" s="415"/>
    </row>
    <row r="43" spans="2:9" hidden="1" x14ac:dyDescent="0.2">
      <c r="B43" s="417" t="s">
        <v>8</v>
      </c>
      <c r="C43" s="418"/>
      <c r="D43" s="418"/>
      <c r="E43" s="418"/>
      <c r="F43" s="418"/>
      <c r="G43" s="429"/>
      <c r="H43" s="419" t="str">
        <f>$H$4</f>
        <v>CHAPTER C5.3</v>
      </c>
      <c r="I43" s="307"/>
    </row>
    <row r="44" spans="2:9" hidden="1" x14ac:dyDescent="0.2">
      <c r="B44" s="420" t="str">
        <f>ContractDescription</f>
        <v>REHABILITATION OF PROVINCIAL ROAD P47-3 (KM 38.00 TO KM 48.00) IN THE EMPANGENI REGION</v>
      </c>
      <c r="C44" s="421"/>
      <c r="D44" s="421"/>
      <c r="E44" s="421"/>
      <c r="F44" s="421"/>
      <c r="G44" s="430"/>
      <c r="H44" s="414"/>
      <c r="I44" s="199"/>
    </row>
    <row r="45" spans="2:9" hidden="1" x14ac:dyDescent="0.2">
      <c r="B45" s="420"/>
      <c r="C45" s="421"/>
      <c r="D45" s="421"/>
      <c r="E45" s="421"/>
      <c r="F45" s="421"/>
      <c r="G45" s="430"/>
      <c r="H45" s="414"/>
      <c r="I45" s="199"/>
    </row>
    <row r="46" spans="2:9" hidden="1" x14ac:dyDescent="0.2">
      <c r="B46" s="422"/>
      <c r="C46" s="423"/>
      <c r="D46" s="423"/>
      <c r="E46" s="423"/>
      <c r="F46" s="423"/>
      <c r="G46" s="431"/>
      <c r="H46" s="415"/>
      <c r="I46" s="199"/>
    </row>
    <row r="47" spans="2:9" s="202" customFormat="1" ht="24.95" hidden="1" customHeight="1" x14ac:dyDescent="0.2">
      <c r="B47" s="236" t="s">
        <v>0</v>
      </c>
      <c r="C47" s="200" t="s">
        <v>1</v>
      </c>
      <c r="D47" s="200" t="s">
        <v>2</v>
      </c>
      <c r="E47" s="200" t="s">
        <v>10</v>
      </c>
      <c r="F47" s="200" t="s">
        <v>3</v>
      </c>
      <c r="G47" s="240" t="s">
        <v>4</v>
      </c>
      <c r="H47" s="200" t="s">
        <v>5</v>
      </c>
      <c r="I47" s="201"/>
    </row>
    <row r="48" spans="2:9" s="224" customFormat="1" ht="19.5" hidden="1" customHeight="1" x14ac:dyDescent="0.2">
      <c r="B48" s="284"/>
      <c r="C48" s="219" t="s">
        <v>29</v>
      </c>
      <c r="D48" s="220"/>
      <c r="E48" s="220"/>
      <c r="F48" s="221"/>
      <c r="G48" s="244"/>
      <c r="H48" s="222">
        <f>H39</f>
        <v>0</v>
      </c>
      <c r="I48" s="223"/>
    </row>
    <row r="49" spans="2:9" hidden="1" x14ac:dyDescent="0.2">
      <c r="B49" s="243"/>
      <c r="C49" s="193"/>
      <c r="D49" s="205"/>
      <c r="E49" s="205"/>
      <c r="F49" s="205"/>
      <c r="G49" s="241"/>
      <c r="H49" s="203"/>
      <c r="I49" s="206"/>
    </row>
    <row r="50" spans="2:9" hidden="1" x14ac:dyDescent="0.2">
      <c r="B50" s="243"/>
      <c r="C50" s="193"/>
      <c r="D50" s="205"/>
      <c r="E50" s="205"/>
      <c r="F50" s="205"/>
      <c r="G50" s="241"/>
      <c r="H50" s="203" t="str">
        <f t="shared" si="1"/>
        <v/>
      </c>
      <c r="I50" s="206"/>
    </row>
    <row r="51" spans="2:9" ht="15" x14ac:dyDescent="0.2">
      <c r="B51" s="243" t="s">
        <v>53</v>
      </c>
      <c r="C51" s="193" t="s">
        <v>2946</v>
      </c>
      <c r="D51" s="205" t="s">
        <v>2924</v>
      </c>
      <c r="E51" s="205"/>
      <c r="F51" s="205">
        <v>500</v>
      </c>
      <c r="G51" s="241"/>
      <c r="H51" s="203">
        <f t="shared" si="1"/>
        <v>0</v>
      </c>
      <c r="I51" s="206"/>
    </row>
    <row r="52" spans="2:9" x14ac:dyDescent="0.2">
      <c r="B52" s="243"/>
      <c r="C52" s="193"/>
      <c r="D52" s="205"/>
      <c r="E52" s="205"/>
      <c r="F52" s="205"/>
      <c r="G52" s="241"/>
      <c r="H52" s="203" t="str">
        <f t="shared" si="1"/>
        <v/>
      </c>
      <c r="I52" s="206"/>
    </row>
    <row r="53" spans="2:9" ht="15" hidden="1" x14ac:dyDescent="0.2">
      <c r="B53" s="243" t="s">
        <v>65</v>
      </c>
      <c r="C53" s="193" t="s">
        <v>2887</v>
      </c>
      <c r="D53" s="205" t="s">
        <v>2924</v>
      </c>
      <c r="E53" s="205"/>
      <c r="F53" s="205">
        <v>0</v>
      </c>
      <c r="G53" s="241">
        <v>185</v>
      </c>
      <c r="H53" s="203">
        <f t="shared" si="1"/>
        <v>0</v>
      </c>
      <c r="I53" s="206"/>
    </row>
    <row r="54" spans="2:9" hidden="1" x14ac:dyDescent="0.2">
      <c r="B54" s="243"/>
      <c r="C54" s="193"/>
      <c r="D54" s="205"/>
      <c r="E54" s="205"/>
      <c r="F54" s="205"/>
      <c r="G54" s="241"/>
      <c r="H54" s="203" t="str">
        <f t="shared" si="1"/>
        <v/>
      </c>
      <c r="I54" s="206"/>
    </row>
    <row r="55" spans="2:9" hidden="1" x14ac:dyDescent="0.2">
      <c r="B55" s="243"/>
      <c r="C55" s="193"/>
      <c r="D55" s="205"/>
      <c r="E55" s="205"/>
      <c r="F55" s="205"/>
      <c r="G55" s="241"/>
      <c r="H55" s="203"/>
      <c r="I55" s="206"/>
    </row>
    <row r="56" spans="2:9" s="224" customFormat="1" ht="19.5" hidden="1" customHeight="1" x14ac:dyDescent="0.2">
      <c r="B56" s="284" t="str">
        <f>$B$10</f>
        <v>C5.3</v>
      </c>
      <c r="C56" s="219" t="s">
        <v>14</v>
      </c>
      <c r="D56" s="220"/>
      <c r="E56" s="220"/>
      <c r="F56" s="221"/>
      <c r="G56" s="244"/>
      <c r="H56" s="222">
        <f>SUM(H48:H55)</f>
        <v>0</v>
      </c>
      <c r="I56" s="223"/>
    </row>
    <row r="57" spans="2:9" hidden="1" x14ac:dyDescent="0.2">
      <c r="B57" s="413" t="str">
        <f>Client1</f>
        <v>Province of KwaZulu-Natal</v>
      </c>
      <c r="C57" s="413"/>
      <c r="D57" s="413"/>
      <c r="E57" s="413"/>
      <c r="F57" s="414" t="str">
        <f>"Contract No. "&amp;ContractNo</f>
        <v>Contract No. ZNB01127/00000/00/HOD/INF/21/T</v>
      </c>
      <c r="G57" s="427"/>
      <c r="H57" s="414"/>
    </row>
    <row r="58" spans="2:9" hidden="1" x14ac:dyDescent="0.2">
      <c r="B58" s="413" t="str">
        <f>Client2</f>
        <v>Department of Transport</v>
      </c>
      <c r="C58" s="413"/>
      <c r="D58" s="413"/>
      <c r="E58" s="413"/>
      <c r="F58" s="414"/>
      <c r="G58" s="427"/>
      <c r="H58" s="414"/>
    </row>
    <row r="59" spans="2:9" hidden="1" x14ac:dyDescent="0.2">
      <c r="B59" s="416"/>
      <c r="C59" s="416"/>
      <c r="D59" s="416"/>
      <c r="E59" s="416"/>
      <c r="F59" s="415"/>
      <c r="G59" s="428"/>
      <c r="H59" s="415"/>
    </row>
    <row r="60" spans="2:9" hidden="1" x14ac:dyDescent="0.2">
      <c r="B60" s="417" t="s">
        <v>8</v>
      </c>
      <c r="C60" s="418"/>
      <c r="D60" s="418"/>
      <c r="E60" s="418"/>
      <c r="F60" s="418"/>
      <c r="G60" s="429"/>
      <c r="H60" s="419" t="str">
        <f>$H$4</f>
        <v>CHAPTER C5.3</v>
      </c>
      <c r="I60" s="307"/>
    </row>
    <row r="61" spans="2:9" hidden="1" x14ac:dyDescent="0.2">
      <c r="B61" s="420" t="str">
        <f>ContractDescription</f>
        <v>REHABILITATION OF PROVINCIAL ROAD P47-3 (KM 38.00 TO KM 48.00) IN THE EMPANGENI REGION</v>
      </c>
      <c r="C61" s="421"/>
      <c r="D61" s="421"/>
      <c r="E61" s="421"/>
      <c r="F61" s="421"/>
      <c r="G61" s="430"/>
      <c r="H61" s="414"/>
      <c r="I61" s="199"/>
    </row>
    <row r="62" spans="2:9" hidden="1" x14ac:dyDescent="0.2">
      <c r="B62" s="420"/>
      <c r="C62" s="421"/>
      <c r="D62" s="421"/>
      <c r="E62" s="421"/>
      <c r="F62" s="421"/>
      <c r="G62" s="430"/>
      <c r="H62" s="414"/>
      <c r="I62" s="199"/>
    </row>
    <row r="63" spans="2:9" hidden="1" x14ac:dyDescent="0.2">
      <c r="B63" s="422"/>
      <c r="C63" s="423"/>
      <c r="D63" s="423"/>
      <c r="E63" s="423"/>
      <c r="F63" s="423"/>
      <c r="G63" s="431"/>
      <c r="H63" s="415"/>
      <c r="I63" s="199"/>
    </row>
    <row r="64" spans="2:9" s="202" customFormat="1" ht="24.95" hidden="1" customHeight="1" x14ac:dyDescent="0.2">
      <c r="B64" s="236" t="s">
        <v>0</v>
      </c>
      <c r="C64" s="200" t="s">
        <v>1</v>
      </c>
      <c r="D64" s="200" t="s">
        <v>2</v>
      </c>
      <c r="E64" s="200" t="s">
        <v>10</v>
      </c>
      <c r="F64" s="200" t="s">
        <v>3</v>
      </c>
      <c r="G64" s="240" t="s">
        <v>4</v>
      </c>
      <c r="H64" s="200" t="s">
        <v>5</v>
      </c>
      <c r="I64" s="201"/>
    </row>
    <row r="65" spans="2:9" s="224" customFormat="1" ht="19.5" hidden="1" customHeight="1" x14ac:dyDescent="0.2">
      <c r="B65" s="284"/>
      <c r="C65" s="219" t="s">
        <v>29</v>
      </c>
      <c r="D65" s="220"/>
      <c r="E65" s="220"/>
      <c r="F65" s="221"/>
      <c r="G65" s="244"/>
      <c r="H65" s="222">
        <f>H56</f>
        <v>0</v>
      </c>
      <c r="I65" s="223"/>
    </row>
    <row r="66" spans="2:9" hidden="1" x14ac:dyDescent="0.2">
      <c r="B66" s="243"/>
      <c r="C66" s="193"/>
      <c r="D66" s="205"/>
      <c r="E66" s="205"/>
      <c r="F66" s="205"/>
      <c r="G66" s="241"/>
      <c r="H66" s="203"/>
      <c r="I66" s="206"/>
    </row>
    <row r="67" spans="2:9" x14ac:dyDescent="0.2">
      <c r="B67" s="243" t="s">
        <v>239</v>
      </c>
      <c r="C67" s="193" t="s">
        <v>240</v>
      </c>
      <c r="D67" s="205"/>
      <c r="E67" s="205"/>
      <c r="F67" s="205"/>
      <c r="G67" s="241"/>
      <c r="H67" s="203" t="str">
        <f t="shared" ref="H67:H72" si="2">IF(D67="","",F67*G67)</f>
        <v/>
      </c>
      <c r="I67" s="206"/>
    </row>
    <row r="68" spans="2:9" x14ac:dyDescent="0.2">
      <c r="B68" s="243"/>
      <c r="C68" s="193"/>
      <c r="D68" s="205"/>
      <c r="E68" s="205"/>
      <c r="F68" s="205"/>
      <c r="G68" s="241"/>
      <c r="H68" s="203" t="str">
        <f t="shared" si="2"/>
        <v/>
      </c>
      <c r="I68" s="206"/>
    </row>
    <row r="69" spans="2:9" x14ac:dyDescent="0.2">
      <c r="B69" s="243" t="s">
        <v>241</v>
      </c>
      <c r="C69" s="193" t="s">
        <v>242</v>
      </c>
      <c r="D69" s="205" t="s">
        <v>25</v>
      </c>
      <c r="E69" s="205"/>
      <c r="F69" s="205">
        <v>10</v>
      </c>
      <c r="G69" s="241"/>
      <c r="H69" s="203">
        <f t="shared" si="2"/>
        <v>0</v>
      </c>
      <c r="I69" s="206"/>
    </row>
    <row r="70" spans="2:9" x14ac:dyDescent="0.2">
      <c r="B70" s="243"/>
      <c r="C70" s="193"/>
      <c r="D70" s="205"/>
      <c r="E70" s="205"/>
      <c r="F70" s="205"/>
      <c r="G70" s="241"/>
      <c r="H70" s="203" t="str">
        <f t="shared" si="2"/>
        <v/>
      </c>
      <c r="I70" s="206"/>
    </row>
    <row r="71" spans="2:9" x14ac:dyDescent="0.2">
      <c r="B71" s="243" t="s">
        <v>243</v>
      </c>
      <c r="C71" s="193" t="s">
        <v>244</v>
      </c>
      <c r="D71" s="205" t="s">
        <v>25</v>
      </c>
      <c r="E71" s="205"/>
      <c r="F71" s="205">
        <v>10</v>
      </c>
      <c r="G71" s="241"/>
      <c r="H71" s="203">
        <f t="shared" si="2"/>
        <v>0</v>
      </c>
      <c r="I71" s="206"/>
    </row>
    <row r="72" spans="2:9" x14ac:dyDescent="0.2">
      <c r="B72" s="243"/>
      <c r="C72" s="193"/>
      <c r="D72" s="205"/>
      <c r="E72" s="205"/>
      <c r="F72" s="205"/>
      <c r="G72" s="241"/>
      <c r="H72" s="203" t="str">
        <f t="shared" si="2"/>
        <v/>
      </c>
      <c r="I72" s="206"/>
    </row>
    <row r="73" spans="2:9" x14ac:dyDescent="0.2">
      <c r="B73" s="243"/>
      <c r="C73" s="193"/>
      <c r="D73" s="205"/>
      <c r="E73" s="205"/>
      <c r="F73" s="205"/>
      <c r="G73" s="208"/>
      <c r="H73" s="203"/>
      <c r="I73" s="206"/>
    </row>
    <row r="74" spans="2:9" s="224" customFormat="1" ht="24.95" customHeight="1" x14ac:dyDescent="0.2">
      <c r="B74" s="285" t="str">
        <f>$B$10</f>
        <v>C5.3</v>
      </c>
      <c r="C74" s="219" t="s">
        <v>2708</v>
      </c>
      <c r="D74" s="220"/>
      <c r="E74" s="220"/>
      <c r="F74" s="221"/>
      <c r="G74" s="221"/>
      <c r="H74" s="222">
        <f>SUM(H65:H73)</f>
        <v>0</v>
      </c>
      <c r="I74" s="223"/>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row r="126" spans="6:6" x14ac:dyDescent="0.2">
      <c r="F126" s="289"/>
    </row>
    <row r="127" spans="6:6" x14ac:dyDescent="0.2">
      <c r="F127" s="289"/>
    </row>
  </sheetData>
  <mergeCells count="25">
    <mergeCell ref="F1:H1"/>
    <mergeCell ref="B5:G7"/>
    <mergeCell ref="H4:H7"/>
    <mergeCell ref="B4:G4"/>
    <mergeCell ref="B26:E26"/>
    <mergeCell ref="F26:H28"/>
    <mergeCell ref="B27:E27"/>
    <mergeCell ref="B28:E28"/>
    <mergeCell ref="B29:G29"/>
    <mergeCell ref="H29:H32"/>
    <mergeCell ref="B30:G32"/>
    <mergeCell ref="B40:E40"/>
    <mergeCell ref="F40:H42"/>
    <mergeCell ref="B41:E41"/>
    <mergeCell ref="B42:E42"/>
    <mergeCell ref="B60:G60"/>
    <mergeCell ref="H60:H63"/>
    <mergeCell ref="B61:G63"/>
    <mergeCell ref="B43:G43"/>
    <mergeCell ref="H43:H46"/>
    <mergeCell ref="B44:G46"/>
    <mergeCell ref="B57:E57"/>
    <mergeCell ref="F57:H59"/>
    <mergeCell ref="B58:E58"/>
    <mergeCell ref="B59:E59"/>
  </mergeCells>
  <phoneticPr fontId="17" type="noConversion"/>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DB66-D0A5-48E5-A94C-63FE2DFBAE61}">
  <sheetPr codeName="Sheet14">
    <pageSetUpPr fitToPage="1"/>
  </sheetPr>
  <dimension ref="B1:I124"/>
  <sheetViews>
    <sheetView view="pageBreakPreview" zoomScale="85" zoomScaleNormal="85" zoomScaleSheetLayoutView="85" workbookViewId="0">
      <selection activeCell="G36" sqref="G36"/>
    </sheetView>
  </sheetViews>
  <sheetFormatPr defaultColWidth="6.85546875" defaultRowHeight="12.75" x14ac:dyDescent="0.2"/>
  <cols>
    <col min="1" max="1" width="0.85546875" style="198" customWidth="1"/>
    <col min="2" max="2" width="11.7109375" style="245" customWidth="1"/>
    <col min="3" max="3" width="45.7109375" style="195" customWidth="1"/>
    <col min="4" max="4" width="13.7109375" style="230" customWidth="1"/>
    <col min="5" max="5" width="5.7109375" style="230" customWidth="1"/>
    <col min="6" max="6" width="12.85546875" style="230" customWidth="1"/>
    <col min="7" max="7" width="15.7109375" style="230" customWidth="1"/>
    <col min="8" max="8" width="15.7109375" style="197" customWidth="1"/>
    <col min="9" max="9" width="0.85546875" style="197" customWidth="1"/>
    <col min="10" max="16384" width="6.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305"/>
      <c r="C3" s="247"/>
      <c r="D3" s="305"/>
      <c r="E3" s="305"/>
      <c r="F3" s="305"/>
      <c r="G3" s="305"/>
      <c r="H3" s="235"/>
    </row>
    <row r="4" spans="2:9" x14ac:dyDescent="0.2">
      <c r="B4" s="417" t="s">
        <v>8</v>
      </c>
      <c r="C4" s="418"/>
      <c r="D4" s="418"/>
      <c r="E4" s="418"/>
      <c r="F4" s="418"/>
      <c r="G4" s="418"/>
      <c r="H4" s="424" t="str">
        <f>"CHAPTER "&amp;B10</f>
        <v>CHAPTER C5.4</v>
      </c>
      <c r="I4" s="307"/>
    </row>
    <row r="5" spans="2:9" ht="7.5" customHeight="1" x14ac:dyDescent="0.2">
      <c r="B5" s="420" t="str">
        <f>ContractDescription</f>
        <v>REHABILITATION OF PROVINCIAL ROAD P47-3 (KM 38.00 TO KM 48.00) IN THE EMPANGENI REGION</v>
      </c>
      <c r="C5" s="421"/>
      <c r="D5" s="421"/>
      <c r="E5" s="421"/>
      <c r="F5" s="421"/>
      <c r="G5" s="421"/>
      <c r="H5" s="425"/>
      <c r="I5" s="199"/>
    </row>
    <row r="6" spans="2:9" ht="12.75" customHeight="1" x14ac:dyDescent="0.2">
      <c r="B6" s="420"/>
      <c r="C6" s="421"/>
      <c r="D6" s="421"/>
      <c r="E6" s="421"/>
      <c r="F6" s="421"/>
      <c r="G6" s="421"/>
      <c r="H6" s="425"/>
      <c r="I6" s="199"/>
    </row>
    <row r="7" spans="2:9" ht="7.5" customHeight="1" x14ac:dyDescent="0.2">
      <c r="B7" s="422"/>
      <c r="C7" s="423"/>
      <c r="D7" s="423"/>
      <c r="E7" s="423"/>
      <c r="F7" s="423"/>
      <c r="G7" s="423"/>
      <c r="H7" s="426"/>
      <c r="I7" s="199"/>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IF(D9="","",F9*G9)</f>
        <v/>
      </c>
      <c r="I9" s="206"/>
    </row>
    <row r="10" spans="2:9" x14ac:dyDescent="0.2">
      <c r="B10" s="257" t="s">
        <v>245</v>
      </c>
      <c r="C10" s="204" t="s">
        <v>246</v>
      </c>
      <c r="D10" s="205"/>
      <c r="E10" s="205"/>
      <c r="F10" s="205"/>
      <c r="G10" s="205"/>
      <c r="H10" s="203" t="str">
        <f t="shared" ref="H10:H35" si="0">IF(D10="","",F10*G10)</f>
        <v/>
      </c>
      <c r="I10" s="206"/>
    </row>
    <row r="11" spans="2:9" x14ac:dyDescent="0.2">
      <c r="B11" s="243"/>
      <c r="C11" s="193"/>
      <c r="D11" s="205"/>
      <c r="E11" s="205"/>
      <c r="F11" s="205"/>
      <c r="G11" s="205"/>
      <c r="H11" s="203" t="str">
        <f t="shared" si="0"/>
        <v/>
      </c>
      <c r="I11" s="206"/>
    </row>
    <row r="12" spans="2:9" x14ac:dyDescent="0.2">
      <c r="B12" s="243" t="s">
        <v>247</v>
      </c>
      <c r="C12" s="193" t="s">
        <v>248</v>
      </c>
      <c r="D12" s="205"/>
      <c r="E12" s="205"/>
      <c r="F12" s="207"/>
      <c r="G12" s="208"/>
      <c r="H12" s="203" t="str">
        <f t="shared" si="0"/>
        <v/>
      </c>
      <c r="I12" s="209"/>
    </row>
    <row r="13" spans="2:9" x14ac:dyDescent="0.2">
      <c r="B13" s="243"/>
      <c r="C13" s="193"/>
      <c r="D13" s="205"/>
      <c r="E13" s="205"/>
      <c r="F13" s="207"/>
      <c r="G13" s="205"/>
      <c r="H13" s="203" t="str">
        <f t="shared" si="0"/>
        <v/>
      </c>
      <c r="I13" s="206"/>
    </row>
    <row r="14" spans="2:9" ht="15" x14ac:dyDescent="0.2">
      <c r="B14" s="243" t="s">
        <v>249</v>
      </c>
      <c r="C14" s="193" t="s">
        <v>2926</v>
      </c>
      <c r="D14" s="205" t="s">
        <v>2923</v>
      </c>
      <c r="E14" s="205"/>
      <c r="F14" s="207">
        <v>10400</v>
      </c>
      <c r="G14" s="270"/>
      <c r="H14" s="203">
        <f t="shared" si="0"/>
        <v>0</v>
      </c>
      <c r="I14" s="206"/>
    </row>
    <row r="15" spans="2:9" x14ac:dyDescent="0.2">
      <c r="B15" s="243"/>
      <c r="C15" s="193"/>
      <c r="D15" s="205"/>
      <c r="E15" s="205"/>
      <c r="F15" s="207"/>
      <c r="G15" s="276"/>
      <c r="H15" s="203" t="str">
        <f t="shared" si="0"/>
        <v/>
      </c>
      <c r="I15" s="206"/>
    </row>
    <row r="16" spans="2:9" x14ac:dyDescent="0.2">
      <c r="B16" s="243" t="s">
        <v>250</v>
      </c>
      <c r="C16" s="193" t="s">
        <v>251</v>
      </c>
      <c r="D16" s="205"/>
      <c r="E16" s="213"/>
      <c r="F16" s="207"/>
      <c r="G16" s="213"/>
      <c r="H16" s="203" t="str">
        <f t="shared" si="0"/>
        <v/>
      </c>
    </row>
    <row r="17" spans="2:9" x14ac:dyDescent="0.2">
      <c r="B17" s="243"/>
      <c r="C17" s="193"/>
      <c r="D17" s="205"/>
      <c r="E17" s="205"/>
      <c r="F17" s="207"/>
      <c r="G17" s="205"/>
      <c r="H17" s="203" t="str">
        <f t="shared" si="0"/>
        <v/>
      </c>
      <c r="I17" s="206"/>
    </row>
    <row r="18" spans="2:9" x14ac:dyDescent="0.2">
      <c r="B18" s="243" t="s">
        <v>252</v>
      </c>
      <c r="C18" s="193" t="s">
        <v>2917</v>
      </c>
      <c r="D18" s="205"/>
      <c r="E18" s="205"/>
      <c r="F18" s="207"/>
      <c r="G18" s="205"/>
      <c r="H18" s="203" t="str">
        <f t="shared" si="0"/>
        <v/>
      </c>
      <c r="I18" s="206"/>
    </row>
    <row r="19" spans="2:9" x14ac:dyDescent="0.2">
      <c r="B19" s="243"/>
      <c r="C19" s="193"/>
      <c r="D19" s="205"/>
      <c r="E19" s="205"/>
      <c r="F19" s="207"/>
      <c r="G19" s="208"/>
      <c r="H19" s="203" t="str">
        <f t="shared" si="0"/>
        <v/>
      </c>
      <c r="I19" s="209"/>
    </row>
    <row r="20" spans="2:9" x14ac:dyDescent="0.2">
      <c r="B20" s="243" t="s">
        <v>53</v>
      </c>
      <c r="C20" s="193" t="s">
        <v>253</v>
      </c>
      <c r="D20" s="205" t="s">
        <v>7</v>
      </c>
      <c r="E20" s="205" t="s">
        <v>10</v>
      </c>
      <c r="F20" s="207">
        <v>950</v>
      </c>
      <c r="G20" s="270"/>
      <c r="H20" s="203">
        <f t="shared" si="0"/>
        <v>0</v>
      </c>
      <c r="I20" s="206"/>
    </row>
    <row r="21" spans="2:9" x14ac:dyDescent="0.2">
      <c r="B21" s="243"/>
      <c r="C21" s="193"/>
      <c r="D21" s="205"/>
      <c r="E21" s="205"/>
      <c r="F21" s="207"/>
      <c r="G21" s="274"/>
      <c r="H21" s="203" t="str">
        <f t="shared" si="0"/>
        <v/>
      </c>
      <c r="I21" s="206"/>
    </row>
    <row r="22" spans="2:9" hidden="1" x14ac:dyDescent="0.2">
      <c r="B22" s="243"/>
      <c r="C22" s="217"/>
      <c r="D22" s="213"/>
      <c r="E22" s="213"/>
      <c r="F22" s="213"/>
      <c r="G22" s="208"/>
      <c r="H22" s="203" t="str">
        <f t="shared" si="0"/>
        <v/>
      </c>
      <c r="I22" s="246"/>
    </row>
    <row r="23" spans="2:9" s="224" customFormat="1" ht="19.5" hidden="1" customHeight="1" x14ac:dyDescent="0.2">
      <c r="B23" s="284" t="str">
        <f>$B$10</f>
        <v>C5.4</v>
      </c>
      <c r="C23" s="219" t="s">
        <v>14</v>
      </c>
      <c r="D23" s="220"/>
      <c r="E23" s="220"/>
      <c r="F23" s="221"/>
      <c r="G23" s="221"/>
      <c r="H23" s="222">
        <f>SUM(H9:H22)</f>
        <v>0</v>
      </c>
      <c r="I23" s="223"/>
    </row>
    <row r="24" spans="2:9" hidden="1" x14ac:dyDescent="0.2">
      <c r="B24" s="413" t="str">
        <f>Client1</f>
        <v>Province of KwaZulu-Natal</v>
      </c>
      <c r="C24" s="413"/>
      <c r="D24" s="413"/>
      <c r="E24" s="413"/>
      <c r="F24" s="414" t="str">
        <f>"Contract No. "&amp;ContractNo</f>
        <v>Contract No. ZNB01127/00000/00/HOD/INF/21/T</v>
      </c>
      <c r="G24" s="414"/>
      <c r="H24" s="414"/>
    </row>
    <row r="25" spans="2:9" hidden="1" x14ac:dyDescent="0.2">
      <c r="B25" s="413" t="str">
        <f>Client2</f>
        <v>Department of Transport</v>
      </c>
      <c r="C25" s="413"/>
      <c r="D25" s="413"/>
      <c r="E25" s="413"/>
      <c r="F25" s="414"/>
      <c r="G25" s="414"/>
      <c r="H25" s="414"/>
    </row>
    <row r="26" spans="2:9" hidden="1" x14ac:dyDescent="0.2">
      <c r="B26" s="416"/>
      <c r="C26" s="416"/>
      <c r="D26" s="416"/>
      <c r="E26" s="416"/>
      <c r="F26" s="415"/>
      <c r="G26" s="415"/>
      <c r="H26" s="415"/>
    </row>
    <row r="27" spans="2:9" hidden="1" x14ac:dyDescent="0.2">
      <c r="B27" s="417" t="s">
        <v>8</v>
      </c>
      <c r="C27" s="418"/>
      <c r="D27" s="418"/>
      <c r="E27" s="418"/>
      <c r="F27" s="418"/>
      <c r="G27" s="418"/>
      <c r="H27" s="419" t="str">
        <f>$H$4</f>
        <v>CHAPTER C5.4</v>
      </c>
      <c r="I27" s="307"/>
    </row>
    <row r="28" spans="2:9" hidden="1" x14ac:dyDescent="0.2">
      <c r="B28" s="420" t="str">
        <f>ContractDescription</f>
        <v>REHABILITATION OF PROVINCIAL ROAD P47-3 (KM 38.00 TO KM 48.00) IN THE EMPANGENI REGION</v>
      </c>
      <c r="C28" s="421"/>
      <c r="D28" s="421"/>
      <c r="E28" s="421"/>
      <c r="F28" s="421"/>
      <c r="G28" s="421"/>
      <c r="H28" s="414"/>
      <c r="I28" s="199"/>
    </row>
    <row r="29" spans="2:9" hidden="1" x14ac:dyDescent="0.2">
      <c r="B29" s="420"/>
      <c r="C29" s="421"/>
      <c r="D29" s="421"/>
      <c r="E29" s="421"/>
      <c r="F29" s="421"/>
      <c r="G29" s="421"/>
      <c r="H29" s="414"/>
      <c r="I29" s="199"/>
    </row>
    <row r="30" spans="2:9" hidden="1" x14ac:dyDescent="0.2">
      <c r="B30" s="422"/>
      <c r="C30" s="423"/>
      <c r="D30" s="423"/>
      <c r="E30" s="423"/>
      <c r="F30" s="423"/>
      <c r="G30" s="423"/>
      <c r="H30" s="415"/>
      <c r="I30" s="199"/>
    </row>
    <row r="31" spans="2:9" s="202" customFormat="1" ht="24.95" hidden="1" customHeight="1" x14ac:dyDescent="0.2">
      <c r="B31" s="236" t="s">
        <v>0</v>
      </c>
      <c r="C31" s="200" t="s">
        <v>1</v>
      </c>
      <c r="D31" s="200" t="s">
        <v>2</v>
      </c>
      <c r="E31" s="200" t="s">
        <v>10</v>
      </c>
      <c r="F31" s="200" t="s">
        <v>3</v>
      </c>
      <c r="G31" s="200" t="s">
        <v>4</v>
      </c>
      <c r="H31" s="200" t="s">
        <v>5</v>
      </c>
      <c r="I31" s="201"/>
    </row>
    <row r="32" spans="2:9" s="224" customFormat="1" ht="19.5" hidden="1" customHeight="1" x14ac:dyDescent="0.2">
      <c r="B32" s="284"/>
      <c r="C32" s="219" t="s">
        <v>29</v>
      </c>
      <c r="D32" s="220"/>
      <c r="E32" s="220"/>
      <c r="F32" s="221"/>
      <c r="G32" s="221"/>
      <c r="H32" s="222">
        <f>H23</f>
        <v>0</v>
      </c>
      <c r="I32" s="223"/>
    </row>
    <row r="33" spans="2:9" hidden="1" x14ac:dyDescent="0.2">
      <c r="B33" s="243"/>
      <c r="C33" s="210"/>
      <c r="D33" s="213"/>
      <c r="E33" s="213"/>
      <c r="F33" s="213"/>
      <c r="G33" s="208"/>
      <c r="H33" s="203"/>
      <c r="I33" s="246"/>
    </row>
    <row r="34" spans="2:9" x14ac:dyDescent="0.2">
      <c r="B34" s="243" t="s">
        <v>255</v>
      </c>
      <c r="C34" s="193" t="s">
        <v>256</v>
      </c>
      <c r="D34" s="205" t="s">
        <v>1375</v>
      </c>
      <c r="E34" s="205"/>
      <c r="F34" s="207">
        <v>110</v>
      </c>
      <c r="G34" s="270"/>
      <c r="H34" s="203">
        <f t="shared" si="0"/>
        <v>0</v>
      </c>
      <c r="I34" s="206"/>
    </row>
    <row r="35" spans="2:9" x14ac:dyDescent="0.2">
      <c r="B35" s="243"/>
      <c r="C35" s="217"/>
      <c r="D35" s="205"/>
      <c r="E35" s="205"/>
      <c r="F35" s="207"/>
      <c r="G35" s="270"/>
      <c r="H35" s="203" t="str">
        <f t="shared" si="0"/>
        <v/>
      </c>
      <c r="I35" s="206"/>
    </row>
    <row r="36" spans="2:9" ht="15" x14ac:dyDescent="0.2">
      <c r="B36" s="243" t="s">
        <v>257</v>
      </c>
      <c r="C36" s="193" t="s">
        <v>258</v>
      </c>
      <c r="D36" s="205" t="s">
        <v>2923</v>
      </c>
      <c r="E36" s="205"/>
      <c r="F36" s="207">
        <v>500</v>
      </c>
      <c r="G36" s="270"/>
      <c r="H36" s="203">
        <f t="shared" ref="H36:H38" si="1">IF(D36="","",F36*G36)</f>
        <v>0</v>
      </c>
      <c r="I36" s="206"/>
    </row>
    <row r="37" spans="2:9" x14ac:dyDescent="0.2">
      <c r="B37" s="243"/>
      <c r="C37" s="193"/>
      <c r="D37" s="205"/>
      <c r="E37" s="205"/>
      <c r="F37" s="205"/>
      <c r="G37" s="208"/>
      <c r="H37" s="203" t="str">
        <f t="shared" si="1"/>
        <v/>
      </c>
      <c r="I37" s="206"/>
    </row>
    <row r="38" spans="2:9" x14ac:dyDescent="0.2">
      <c r="B38" s="243"/>
      <c r="C38" s="193"/>
      <c r="D38" s="205"/>
      <c r="E38" s="205"/>
      <c r="F38" s="205"/>
      <c r="G38" s="208"/>
      <c r="H38" s="203" t="str">
        <f t="shared" si="1"/>
        <v/>
      </c>
      <c r="I38" s="206"/>
    </row>
    <row r="39" spans="2:9" s="224" customFormat="1" ht="24.95" customHeight="1" x14ac:dyDescent="0.2">
      <c r="B39" s="285" t="str">
        <f>$B$10</f>
        <v>C5.4</v>
      </c>
      <c r="C39" s="219" t="s">
        <v>2708</v>
      </c>
      <c r="D39" s="220"/>
      <c r="E39" s="220"/>
      <c r="F39" s="221"/>
      <c r="G39" s="221"/>
      <c r="H39" s="222">
        <f>SUM(H32:H38)</f>
        <v>0</v>
      </c>
      <c r="I39" s="223"/>
    </row>
    <row r="40" spans="2:9" x14ac:dyDescent="0.2">
      <c r="G40" s="239"/>
    </row>
    <row r="41" spans="2:9" x14ac:dyDescent="0.2">
      <c r="G41" s="239"/>
    </row>
    <row r="42" spans="2:9" x14ac:dyDescent="0.2">
      <c r="G42" s="239"/>
    </row>
    <row r="43" spans="2:9" x14ac:dyDescent="0.2">
      <c r="G43" s="239"/>
    </row>
    <row r="44" spans="2:9" x14ac:dyDescent="0.2">
      <c r="G44" s="239"/>
    </row>
    <row r="45" spans="2:9" x14ac:dyDescent="0.2">
      <c r="G45" s="239"/>
    </row>
    <row r="46" spans="2:9" x14ac:dyDescent="0.2">
      <c r="G46" s="239"/>
    </row>
    <row r="47" spans="2:9" x14ac:dyDescent="0.2">
      <c r="G47" s="239"/>
    </row>
    <row r="48" spans="2:9" x14ac:dyDescent="0.2">
      <c r="G48" s="239"/>
    </row>
    <row r="49" spans="7:7" x14ac:dyDescent="0.2">
      <c r="G49" s="239"/>
    </row>
    <row r="50" spans="7:7" x14ac:dyDescent="0.2">
      <c r="G50" s="239"/>
    </row>
    <row r="51" spans="7:7" x14ac:dyDescent="0.2">
      <c r="G51" s="239"/>
    </row>
    <row r="52" spans="7:7" x14ac:dyDescent="0.2">
      <c r="G52" s="239"/>
    </row>
    <row r="53" spans="7:7" x14ac:dyDescent="0.2">
      <c r="G53" s="239"/>
    </row>
    <row r="54" spans="7:7" x14ac:dyDescent="0.2">
      <c r="G54" s="239"/>
    </row>
    <row r="55" spans="7:7" x14ac:dyDescent="0.2">
      <c r="G55" s="239"/>
    </row>
    <row r="56" spans="7:7" x14ac:dyDescent="0.2">
      <c r="G56" s="239"/>
    </row>
    <row r="57" spans="7:7" x14ac:dyDescent="0.2">
      <c r="G57" s="239"/>
    </row>
    <row r="58" spans="7:7" x14ac:dyDescent="0.2">
      <c r="G58" s="239"/>
    </row>
    <row r="59" spans="7:7" x14ac:dyDescent="0.2">
      <c r="G59" s="239"/>
    </row>
    <row r="60" spans="7:7" x14ac:dyDescent="0.2">
      <c r="G60" s="239"/>
    </row>
    <row r="61" spans="7:7" x14ac:dyDescent="0.2">
      <c r="G61" s="239"/>
    </row>
    <row r="62" spans="7:7" x14ac:dyDescent="0.2">
      <c r="G62" s="239"/>
    </row>
    <row r="63" spans="7:7" x14ac:dyDescent="0.2">
      <c r="G63" s="239"/>
    </row>
    <row r="64" spans="7:7" x14ac:dyDescent="0.2">
      <c r="G64" s="239"/>
    </row>
    <row r="65" spans="7:7" x14ac:dyDescent="0.2">
      <c r="G65" s="239"/>
    </row>
    <row r="66" spans="7:7" x14ac:dyDescent="0.2">
      <c r="G66" s="239"/>
    </row>
    <row r="67" spans="7:7" x14ac:dyDescent="0.2">
      <c r="G67" s="239"/>
    </row>
    <row r="68" spans="7:7" x14ac:dyDescent="0.2">
      <c r="G68" s="239"/>
    </row>
    <row r="69" spans="7:7" x14ac:dyDescent="0.2">
      <c r="G69" s="239"/>
    </row>
    <row r="115" spans="6:6" x14ac:dyDescent="0.2">
      <c r="F115" s="289"/>
    </row>
    <row r="116" spans="6:6" x14ac:dyDescent="0.2">
      <c r="F116" s="289"/>
    </row>
    <row r="117" spans="6:6" x14ac:dyDescent="0.2">
      <c r="F117" s="289"/>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sheetData>
  <mergeCells count="11">
    <mergeCell ref="F1:H1"/>
    <mergeCell ref="B5:G7"/>
    <mergeCell ref="H4:H7"/>
    <mergeCell ref="B4:G4"/>
    <mergeCell ref="B27:G27"/>
    <mergeCell ref="H27:H30"/>
    <mergeCell ref="B28:G30"/>
    <mergeCell ref="B24:E24"/>
    <mergeCell ref="F24:H26"/>
    <mergeCell ref="B25:E25"/>
    <mergeCell ref="B26:E26"/>
  </mergeCells>
  <phoneticPr fontId="17" type="noConversion"/>
  <printOptions horizontalCentered="1"/>
  <pageMargins left="0.43307086614173229" right="0.31496062992125984" top="0.43307086614173229" bottom="0.62992125984251968" header="0.35433070866141736" footer="0.31496062992125984"/>
  <pageSetup paperSize="9" scale="79"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92288-444B-4708-A1A4-C8F5FADB06B3}">
  <sheetPr codeName="Sheet15">
    <tabColor rgb="FF00B0F0"/>
    <pageSetUpPr fitToPage="1"/>
  </sheetPr>
  <dimension ref="B1:I538"/>
  <sheetViews>
    <sheetView workbookViewId="0"/>
  </sheetViews>
  <sheetFormatPr defaultColWidth="6.85546875" defaultRowHeight="12.75" x14ac:dyDescent="0.2"/>
  <cols>
    <col min="1" max="1" width="0.85546875" style="1" customWidth="1"/>
    <col min="2" max="2" width="11.7109375" style="85" customWidth="1"/>
    <col min="3" max="3" width="45.7109375" style="54"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6" t="str">
        <f>Client1</f>
        <v>Province of KwaZulu-Natal</v>
      </c>
      <c r="F1" s="439" t="str">
        <f>"Contract No. "&amp;ContractNo</f>
        <v>Contract No. ZNB01127/00000/00/HOD/INF/21/T</v>
      </c>
      <c r="G1" s="439"/>
      <c r="H1" s="439"/>
    </row>
    <row r="2" spans="2:9" x14ac:dyDescent="0.2">
      <c r="B2" s="95" t="str">
        <f>Client2</f>
        <v>Department of Transport</v>
      </c>
    </row>
    <row r="3" spans="2:9" x14ac:dyDescent="0.2">
      <c r="B3" s="93"/>
      <c r="C3" s="94"/>
      <c r="D3" s="74"/>
      <c r="E3" s="74"/>
      <c r="F3" s="74"/>
      <c r="G3" s="75"/>
      <c r="H3" s="93"/>
    </row>
    <row r="4" spans="2:9" x14ac:dyDescent="0.2">
      <c r="B4" s="443" t="s">
        <v>8</v>
      </c>
      <c r="C4" s="444"/>
      <c r="D4" s="444"/>
      <c r="E4" s="444"/>
      <c r="F4" s="444"/>
      <c r="G4" s="444"/>
      <c r="H4" s="465" t="str">
        <f>"CHAPTER "&amp;B10</f>
        <v>CHAPTER C5.5</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82" t="s">
        <v>0</v>
      </c>
      <c r="C8" s="11" t="s">
        <v>1</v>
      </c>
      <c r="D8" s="11" t="s">
        <v>2</v>
      </c>
      <c r="E8" s="11" t="s">
        <v>10</v>
      </c>
      <c r="F8" s="11" t="s">
        <v>3</v>
      </c>
      <c r="G8" s="11" t="s">
        <v>4</v>
      </c>
      <c r="H8" s="11" t="s">
        <v>5</v>
      </c>
      <c r="I8" s="12"/>
    </row>
    <row r="9" spans="2:9" x14ac:dyDescent="0.2">
      <c r="B9" s="50"/>
      <c r="C9" s="14"/>
      <c r="D9" s="15"/>
      <c r="E9" s="15"/>
      <c r="F9" s="15"/>
      <c r="G9" s="16"/>
      <c r="H9" s="25" t="str">
        <f t="shared" ref="H9:H87" si="0">IF(D9="","",F9*G9)</f>
        <v/>
      </c>
      <c r="I9" s="18"/>
    </row>
    <row r="10" spans="2:9" x14ac:dyDescent="0.2">
      <c r="B10" s="71" t="s">
        <v>259</v>
      </c>
      <c r="C10" s="20" t="s">
        <v>260</v>
      </c>
      <c r="D10" s="22"/>
      <c r="E10" s="22"/>
      <c r="F10" s="22"/>
      <c r="G10" s="41"/>
      <c r="H10" s="25" t="str">
        <f t="shared" si="0"/>
        <v/>
      </c>
      <c r="I10" s="42"/>
    </row>
    <row r="11" spans="2:9" x14ac:dyDescent="0.2">
      <c r="B11" s="50"/>
      <c r="C11" s="14"/>
      <c r="D11" s="22"/>
      <c r="E11" s="22"/>
      <c r="F11" s="22"/>
      <c r="G11" s="41"/>
      <c r="H11" s="25" t="str">
        <f t="shared" si="0"/>
        <v/>
      </c>
      <c r="I11" s="42"/>
    </row>
    <row r="12" spans="2:9" ht="25.5" x14ac:dyDescent="0.2">
      <c r="B12" s="71" t="s">
        <v>261</v>
      </c>
      <c r="C12" s="20" t="s">
        <v>262</v>
      </c>
      <c r="D12" s="22" t="s">
        <v>38</v>
      </c>
      <c r="E12" s="22"/>
      <c r="F12" s="22"/>
      <c r="G12" s="41"/>
      <c r="H12" s="25">
        <f t="shared" si="0"/>
        <v>0</v>
      </c>
      <c r="I12" s="42"/>
    </row>
    <row r="13" spans="2:9" x14ac:dyDescent="0.2">
      <c r="B13" s="50"/>
      <c r="C13" s="14"/>
      <c r="D13" s="22"/>
      <c r="E13" s="22"/>
      <c r="F13" s="22"/>
      <c r="G13" s="41"/>
      <c r="H13" s="25" t="str">
        <f t="shared" si="0"/>
        <v/>
      </c>
      <c r="I13" s="42"/>
    </row>
    <row r="14" spans="2:9" x14ac:dyDescent="0.2">
      <c r="B14" s="50" t="s">
        <v>263</v>
      </c>
      <c r="C14" s="14" t="s">
        <v>264</v>
      </c>
      <c r="D14" s="22"/>
      <c r="E14" s="22"/>
      <c r="F14" s="23"/>
      <c r="G14" s="24"/>
      <c r="H14" s="25" t="str">
        <f t="shared" si="0"/>
        <v/>
      </c>
      <c r="I14" s="43"/>
    </row>
    <row r="15" spans="2:9" x14ac:dyDescent="0.2">
      <c r="B15" s="50"/>
      <c r="C15" s="14"/>
      <c r="D15" s="22"/>
      <c r="E15" s="22"/>
      <c r="F15" s="23"/>
      <c r="G15" s="24"/>
      <c r="H15" s="25" t="str">
        <f t="shared" si="0"/>
        <v/>
      </c>
      <c r="I15" s="43"/>
    </row>
    <row r="16" spans="2:9" x14ac:dyDescent="0.2">
      <c r="B16" s="50" t="s">
        <v>265</v>
      </c>
      <c r="C16" s="14" t="s">
        <v>266</v>
      </c>
      <c r="D16" s="22"/>
      <c r="E16" s="22"/>
      <c r="F16" s="23"/>
      <c r="G16" s="24"/>
      <c r="H16" s="25" t="str">
        <f t="shared" si="0"/>
        <v/>
      </c>
      <c r="I16" s="43"/>
    </row>
    <row r="17" spans="2:9" x14ac:dyDescent="0.2">
      <c r="B17" s="50"/>
      <c r="C17" s="14"/>
      <c r="D17" s="22"/>
      <c r="E17" s="22"/>
      <c r="F17" s="23"/>
      <c r="G17" s="24"/>
      <c r="H17" s="25" t="str">
        <f t="shared" si="0"/>
        <v/>
      </c>
      <c r="I17" s="43"/>
    </row>
    <row r="18" spans="2:9" x14ac:dyDescent="0.2">
      <c r="B18" s="50" t="s">
        <v>53</v>
      </c>
      <c r="C18" s="14" t="s">
        <v>267</v>
      </c>
      <c r="D18" s="22" t="s">
        <v>25</v>
      </c>
      <c r="E18" s="22"/>
      <c r="F18" s="23"/>
      <c r="G18" s="41"/>
      <c r="H18" s="25">
        <f t="shared" si="0"/>
        <v>0</v>
      </c>
      <c r="I18" s="42"/>
    </row>
    <row r="19" spans="2:9" x14ac:dyDescent="0.2">
      <c r="B19" s="50"/>
      <c r="C19" s="14"/>
      <c r="D19" s="22"/>
      <c r="E19" s="22"/>
      <c r="F19" s="23"/>
      <c r="G19" s="41"/>
      <c r="H19" s="25" t="str">
        <f t="shared" si="0"/>
        <v/>
      </c>
      <c r="I19" s="42"/>
    </row>
    <row r="20" spans="2:9" x14ac:dyDescent="0.2">
      <c r="B20" s="50" t="s">
        <v>55</v>
      </c>
      <c r="C20" s="14" t="s">
        <v>267</v>
      </c>
      <c r="D20" s="22" t="s">
        <v>25</v>
      </c>
      <c r="E20" s="22"/>
      <c r="F20" s="23"/>
      <c r="G20" s="44"/>
      <c r="H20" s="25">
        <f t="shared" si="0"/>
        <v>0</v>
      </c>
      <c r="I20" s="42"/>
    </row>
    <row r="21" spans="2:9" x14ac:dyDescent="0.2">
      <c r="B21" s="50"/>
      <c r="C21" s="14"/>
      <c r="D21" s="22"/>
      <c r="E21" s="22"/>
      <c r="F21" s="23"/>
      <c r="G21" s="44"/>
      <c r="H21" s="25" t="str">
        <f t="shared" si="0"/>
        <v/>
      </c>
      <c r="I21" s="42"/>
    </row>
    <row r="22" spans="2:9" x14ac:dyDescent="0.2">
      <c r="B22" s="50" t="s">
        <v>65</v>
      </c>
      <c r="C22" s="14" t="s">
        <v>268</v>
      </c>
      <c r="D22" s="22" t="s">
        <v>25</v>
      </c>
      <c r="E22" s="22"/>
      <c r="F22" s="23"/>
      <c r="G22" s="41"/>
      <c r="H22" s="25">
        <f t="shared" si="0"/>
        <v>0</v>
      </c>
      <c r="I22" s="45"/>
    </row>
    <row r="23" spans="2:9" x14ac:dyDescent="0.2">
      <c r="B23" s="50"/>
      <c r="C23" s="14"/>
      <c r="D23" s="22"/>
      <c r="E23" s="38"/>
      <c r="F23" s="23"/>
      <c r="G23" s="46"/>
      <c r="H23" s="25" t="str">
        <f t="shared" si="0"/>
        <v/>
      </c>
    </row>
    <row r="24" spans="2:9" x14ac:dyDescent="0.2">
      <c r="B24" s="50" t="s">
        <v>269</v>
      </c>
      <c r="C24" s="14" t="s">
        <v>270</v>
      </c>
      <c r="D24" s="22"/>
      <c r="E24" s="38"/>
      <c r="F24" s="23"/>
      <c r="G24" s="46"/>
      <c r="H24" s="25" t="str">
        <f t="shared" si="0"/>
        <v/>
      </c>
    </row>
    <row r="25" spans="2:9" x14ac:dyDescent="0.2">
      <c r="B25" s="50"/>
      <c r="C25" s="14"/>
      <c r="D25" s="22"/>
      <c r="E25" s="38"/>
      <c r="F25" s="23"/>
      <c r="G25" s="39"/>
      <c r="H25" s="25" t="str">
        <f t="shared" si="0"/>
        <v/>
      </c>
    </row>
    <row r="26" spans="2:9" x14ac:dyDescent="0.2">
      <c r="B26" s="50" t="s">
        <v>53</v>
      </c>
      <c r="C26" s="14" t="s">
        <v>267</v>
      </c>
      <c r="D26" s="22" t="s">
        <v>25</v>
      </c>
      <c r="E26" s="38"/>
      <c r="F26" s="23"/>
      <c r="G26" s="46"/>
      <c r="H26" s="25">
        <f t="shared" si="0"/>
        <v>0</v>
      </c>
    </row>
    <row r="27" spans="2:9" x14ac:dyDescent="0.2">
      <c r="B27" s="50"/>
      <c r="C27" s="14"/>
      <c r="D27" s="22"/>
      <c r="E27" s="38"/>
      <c r="F27" s="23"/>
      <c r="G27" s="46"/>
      <c r="H27" s="25" t="str">
        <f t="shared" si="0"/>
        <v/>
      </c>
    </row>
    <row r="28" spans="2:9" x14ac:dyDescent="0.2">
      <c r="B28" s="50" t="s">
        <v>55</v>
      </c>
      <c r="C28" s="14" t="s">
        <v>267</v>
      </c>
      <c r="D28" s="22" t="s">
        <v>25</v>
      </c>
      <c r="E28" s="38"/>
      <c r="F28" s="23"/>
      <c r="G28" s="44"/>
      <c r="H28" s="25">
        <f t="shared" si="0"/>
        <v>0</v>
      </c>
    </row>
    <row r="29" spans="2:9" x14ac:dyDescent="0.2">
      <c r="B29" s="50"/>
      <c r="C29" s="14"/>
      <c r="D29" s="22"/>
      <c r="E29" s="38"/>
      <c r="F29" s="23"/>
      <c r="G29" s="44"/>
      <c r="H29" s="25" t="str">
        <f t="shared" si="0"/>
        <v/>
      </c>
    </row>
    <row r="30" spans="2:9" x14ac:dyDescent="0.2">
      <c r="B30" s="50" t="s">
        <v>65</v>
      </c>
      <c r="C30" s="14" t="s">
        <v>268</v>
      </c>
      <c r="D30" s="22" t="s">
        <v>25</v>
      </c>
      <c r="E30" s="38"/>
      <c r="F30" s="23"/>
      <c r="G30" s="46"/>
      <c r="H30" s="25">
        <f t="shared" si="0"/>
        <v>0</v>
      </c>
    </row>
    <row r="31" spans="2:9" x14ac:dyDescent="0.2">
      <c r="B31" s="50"/>
      <c r="C31" s="14"/>
      <c r="D31" s="22"/>
      <c r="E31" s="22"/>
      <c r="F31" s="23"/>
      <c r="G31" s="41"/>
      <c r="H31" s="25" t="str">
        <f t="shared" si="0"/>
        <v/>
      </c>
      <c r="I31" s="42"/>
    </row>
    <row r="32" spans="2:9" ht="25.5" x14ac:dyDescent="0.2">
      <c r="B32" s="50" t="s">
        <v>271</v>
      </c>
      <c r="C32" s="14" t="s">
        <v>272</v>
      </c>
      <c r="D32" s="22" t="s">
        <v>38</v>
      </c>
      <c r="E32" s="22"/>
      <c r="F32" s="23"/>
      <c r="G32" s="41"/>
      <c r="H32" s="25">
        <f t="shared" si="0"/>
        <v>0</v>
      </c>
      <c r="I32" s="42"/>
    </row>
    <row r="33" spans="2:9" x14ac:dyDescent="0.2">
      <c r="B33" s="50"/>
      <c r="C33" s="14"/>
      <c r="D33" s="22"/>
      <c r="E33" s="22"/>
      <c r="F33" s="23"/>
      <c r="G33" s="39"/>
      <c r="H33" s="25" t="str">
        <f t="shared" si="0"/>
        <v/>
      </c>
      <c r="I33" s="43"/>
    </row>
    <row r="34" spans="2:9" x14ac:dyDescent="0.2">
      <c r="B34" s="50" t="s">
        <v>273</v>
      </c>
      <c r="C34" s="14" t="s">
        <v>274</v>
      </c>
      <c r="D34" s="22" t="s">
        <v>38</v>
      </c>
      <c r="E34" s="15"/>
      <c r="F34" s="26"/>
      <c r="G34" s="29"/>
      <c r="H34" s="25">
        <f t="shared" si="0"/>
        <v>0</v>
      </c>
      <c r="I34" s="18"/>
    </row>
    <row r="35" spans="2:9" s="37" customFormat="1" x14ac:dyDescent="0.2">
      <c r="B35" s="50"/>
      <c r="C35" s="14"/>
      <c r="D35" s="15"/>
      <c r="E35" s="15"/>
      <c r="F35" s="26"/>
      <c r="G35" s="29"/>
      <c r="H35" s="25" t="str">
        <f t="shared" si="0"/>
        <v/>
      </c>
      <c r="I35" s="18"/>
    </row>
    <row r="36" spans="2:9" ht="14.25" x14ac:dyDescent="0.2">
      <c r="B36" s="50" t="s">
        <v>275</v>
      </c>
      <c r="C36" s="14" t="s">
        <v>276</v>
      </c>
      <c r="D36" s="22" t="s">
        <v>26</v>
      </c>
      <c r="E36" s="22"/>
      <c r="F36" s="23"/>
      <c r="G36" s="39"/>
      <c r="H36" s="25">
        <f t="shared" si="0"/>
        <v>0</v>
      </c>
      <c r="I36" s="43"/>
    </row>
    <row r="37" spans="2:9" x14ac:dyDescent="0.2">
      <c r="B37" s="50"/>
      <c r="C37" s="14"/>
      <c r="D37" s="22"/>
      <c r="E37" s="22"/>
      <c r="F37" s="23"/>
      <c r="G37" s="39"/>
      <c r="H37" s="25" t="str">
        <f t="shared" si="0"/>
        <v/>
      </c>
      <c r="I37" s="43"/>
    </row>
    <row r="38" spans="2:9" ht="25.5" x14ac:dyDescent="0.2">
      <c r="B38" s="50" t="s">
        <v>277</v>
      </c>
      <c r="C38" s="14" t="s">
        <v>278</v>
      </c>
      <c r="D38" s="22" t="s">
        <v>26</v>
      </c>
      <c r="E38" s="22"/>
      <c r="F38" s="23"/>
      <c r="G38" s="47"/>
      <c r="H38" s="25">
        <f t="shared" si="0"/>
        <v>0</v>
      </c>
      <c r="I38" s="42"/>
    </row>
    <row r="39" spans="2:9" x14ac:dyDescent="0.2">
      <c r="B39" s="50"/>
      <c r="C39" s="14"/>
      <c r="D39" s="22"/>
      <c r="E39" s="22"/>
      <c r="F39" s="23"/>
      <c r="G39" s="47"/>
      <c r="H39" s="25" t="str">
        <f t="shared" si="0"/>
        <v/>
      </c>
      <c r="I39" s="42"/>
    </row>
    <row r="40" spans="2:9" x14ac:dyDescent="0.2">
      <c r="B40" s="50" t="s">
        <v>279</v>
      </c>
      <c r="C40" s="14" t="s">
        <v>280</v>
      </c>
      <c r="D40" s="22"/>
      <c r="E40" s="22"/>
      <c r="F40" s="23"/>
      <c r="G40" s="44"/>
      <c r="H40" s="25" t="str">
        <f t="shared" si="0"/>
        <v/>
      </c>
      <c r="I40" s="42"/>
    </row>
    <row r="41" spans="2:9" x14ac:dyDescent="0.2">
      <c r="B41" s="50"/>
      <c r="C41" s="14"/>
      <c r="D41" s="22"/>
      <c r="E41" s="22"/>
      <c r="F41" s="23"/>
      <c r="G41" s="44"/>
      <c r="H41" s="25" t="str">
        <f t="shared" si="0"/>
        <v/>
      </c>
      <c r="I41" s="42"/>
    </row>
    <row r="42" spans="2:9" ht="25.5" x14ac:dyDescent="0.2">
      <c r="B42" s="50" t="s">
        <v>281</v>
      </c>
      <c r="C42" s="14" t="s">
        <v>282</v>
      </c>
      <c r="D42" s="22" t="s">
        <v>86</v>
      </c>
      <c r="E42" s="22"/>
      <c r="F42" s="22"/>
      <c r="G42" s="41"/>
      <c r="H42" s="25">
        <f t="shared" si="0"/>
        <v>0</v>
      </c>
      <c r="I42" s="42"/>
    </row>
    <row r="43" spans="2:9" x14ac:dyDescent="0.2">
      <c r="B43" s="50"/>
      <c r="C43" s="14"/>
      <c r="D43" s="22"/>
      <c r="E43" s="22"/>
      <c r="F43" s="22"/>
      <c r="G43" s="41"/>
      <c r="H43" s="25" t="str">
        <f t="shared" si="0"/>
        <v/>
      </c>
      <c r="I43" s="42"/>
    </row>
    <row r="44" spans="2:9" ht="25.5" x14ac:dyDescent="0.2">
      <c r="B44" s="50" t="s">
        <v>283</v>
      </c>
      <c r="C44" s="14" t="s">
        <v>284</v>
      </c>
      <c r="D44" s="22" t="s">
        <v>86</v>
      </c>
      <c r="E44" s="22"/>
      <c r="F44" s="22"/>
      <c r="G44" s="39"/>
      <c r="H44" s="25">
        <f t="shared" si="0"/>
        <v>0</v>
      </c>
      <c r="I44" s="42"/>
    </row>
    <row r="45" spans="2:9" x14ac:dyDescent="0.2">
      <c r="B45" s="50"/>
      <c r="C45" s="14"/>
      <c r="D45" s="22"/>
      <c r="E45" s="22"/>
      <c r="F45" s="22"/>
      <c r="G45" s="39"/>
      <c r="H45" s="25" t="str">
        <f t="shared" si="0"/>
        <v/>
      </c>
      <c r="I45" s="42"/>
    </row>
    <row r="46" spans="2:9" x14ac:dyDescent="0.2">
      <c r="B46" s="50" t="s">
        <v>285</v>
      </c>
      <c r="C46" s="14" t="s">
        <v>286</v>
      </c>
      <c r="D46" s="22"/>
      <c r="E46" s="22"/>
      <c r="F46" s="22"/>
      <c r="G46" s="39"/>
      <c r="H46" s="25" t="str">
        <f t="shared" si="0"/>
        <v/>
      </c>
      <c r="I46" s="42"/>
    </row>
    <row r="47" spans="2:9" x14ac:dyDescent="0.2">
      <c r="B47" s="50"/>
      <c r="C47" s="14"/>
      <c r="D47" s="22"/>
      <c r="E47" s="22"/>
      <c r="F47" s="22"/>
      <c r="G47" s="39"/>
      <c r="H47" s="25" t="str">
        <f t="shared" si="0"/>
        <v/>
      </c>
      <c r="I47" s="42"/>
    </row>
    <row r="48" spans="2:9" ht="14.25" x14ac:dyDescent="0.2">
      <c r="B48" s="50" t="s">
        <v>287</v>
      </c>
      <c r="C48" s="14" t="s">
        <v>288</v>
      </c>
      <c r="D48" s="22" t="s">
        <v>26</v>
      </c>
      <c r="E48" s="22"/>
      <c r="F48" s="22"/>
      <c r="G48" s="39"/>
      <c r="H48" s="25">
        <f t="shared" si="0"/>
        <v>0</v>
      </c>
      <c r="I48" s="42"/>
    </row>
    <row r="49" spans="2:9" x14ac:dyDescent="0.2">
      <c r="B49" s="50"/>
      <c r="C49" s="14"/>
      <c r="D49" s="22"/>
      <c r="E49" s="22"/>
      <c r="F49" s="22"/>
      <c r="G49" s="39"/>
      <c r="H49" s="25" t="str">
        <f t="shared" si="0"/>
        <v/>
      </c>
      <c r="I49" s="42"/>
    </row>
    <row r="50" spans="2:9" ht="14.25" x14ac:dyDescent="0.2">
      <c r="B50" s="50" t="s">
        <v>289</v>
      </c>
      <c r="C50" s="14" t="s">
        <v>290</v>
      </c>
      <c r="D50" s="22" t="s">
        <v>26</v>
      </c>
      <c r="E50" s="22"/>
      <c r="F50" s="22"/>
      <c r="G50" s="39"/>
      <c r="H50" s="25">
        <f t="shared" si="0"/>
        <v>0</v>
      </c>
      <c r="I50" s="42"/>
    </row>
    <row r="51" spans="2:9" x14ac:dyDescent="0.2">
      <c r="B51" s="50"/>
      <c r="C51" s="14"/>
      <c r="D51" s="22"/>
      <c r="E51" s="22"/>
      <c r="F51" s="22"/>
      <c r="G51" s="39"/>
      <c r="H51" s="25" t="str">
        <f t="shared" si="0"/>
        <v/>
      </c>
      <c r="I51" s="42"/>
    </row>
    <row r="52" spans="2:9" ht="14.25" x14ac:dyDescent="0.2">
      <c r="B52" s="50" t="s">
        <v>291</v>
      </c>
      <c r="C52" s="14" t="s">
        <v>292</v>
      </c>
      <c r="D52" s="22" t="s">
        <v>26</v>
      </c>
      <c r="E52" s="22"/>
      <c r="F52" s="22"/>
      <c r="G52" s="48"/>
      <c r="H52" s="25">
        <f t="shared" si="0"/>
        <v>0</v>
      </c>
      <c r="I52" s="42"/>
    </row>
    <row r="53" spans="2:9" x14ac:dyDescent="0.2">
      <c r="B53" s="83"/>
      <c r="C53" s="14"/>
      <c r="D53" s="22"/>
      <c r="E53" s="22"/>
      <c r="F53" s="22"/>
      <c r="G53" s="48"/>
      <c r="H53" s="25" t="str">
        <f t="shared" si="0"/>
        <v/>
      </c>
      <c r="I53" s="42"/>
    </row>
    <row r="54" spans="2:9" ht="14.25" x14ac:dyDescent="0.2">
      <c r="B54" s="50" t="s">
        <v>293</v>
      </c>
      <c r="C54" s="14" t="s">
        <v>294</v>
      </c>
      <c r="D54" s="22" t="s">
        <v>26</v>
      </c>
      <c r="E54" s="22"/>
      <c r="F54" s="22"/>
      <c r="G54" s="39"/>
      <c r="H54" s="25">
        <f t="shared" si="0"/>
        <v>0</v>
      </c>
      <c r="I54" s="42"/>
    </row>
    <row r="55" spans="2:9" x14ac:dyDescent="0.2">
      <c r="B55" s="50"/>
      <c r="C55" s="14"/>
      <c r="D55" s="22"/>
      <c r="E55" s="22"/>
      <c r="F55" s="22"/>
      <c r="G55" s="39"/>
      <c r="H55" s="25" t="str">
        <f t="shared" si="0"/>
        <v/>
      </c>
      <c r="I55" s="42"/>
    </row>
    <row r="56" spans="2:9" ht="14.25" x14ac:dyDescent="0.2">
      <c r="B56" s="50" t="s">
        <v>295</v>
      </c>
      <c r="C56" s="14" t="s">
        <v>296</v>
      </c>
      <c r="D56" s="22" t="s">
        <v>26</v>
      </c>
      <c r="E56" s="22"/>
      <c r="F56" s="22"/>
      <c r="G56" s="39"/>
      <c r="H56" s="25">
        <f t="shared" si="0"/>
        <v>0</v>
      </c>
      <c r="I56" s="42"/>
    </row>
    <row r="57" spans="2:9" x14ac:dyDescent="0.2">
      <c r="B57" s="50"/>
      <c r="C57" s="14"/>
      <c r="D57" s="22"/>
      <c r="E57" s="22"/>
      <c r="F57" s="22"/>
      <c r="G57" s="39"/>
      <c r="H57" s="25" t="str">
        <f t="shared" si="0"/>
        <v/>
      </c>
      <c r="I57" s="42"/>
    </row>
    <row r="58" spans="2:9" ht="25.5" x14ac:dyDescent="0.2">
      <c r="B58" s="50" t="s">
        <v>297</v>
      </c>
      <c r="C58" s="14" t="s">
        <v>298</v>
      </c>
      <c r="D58" s="22"/>
      <c r="E58" s="22"/>
      <c r="F58" s="22"/>
      <c r="G58" s="39"/>
      <c r="H58" s="25" t="str">
        <f t="shared" si="0"/>
        <v/>
      </c>
      <c r="I58" s="42"/>
    </row>
    <row r="59" spans="2:9" x14ac:dyDescent="0.2">
      <c r="B59" s="50"/>
      <c r="C59" s="14"/>
      <c r="D59" s="22"/>
      <c r="E59" s="22"/>
      <c r="F59" s="22"/>
      <c r="G59" s="39"/>
      <c r="H59" s="25" t="str">
        <f t="shared" si="0"/>
        <v/>
      </c>
      <c r="I59" s="42"/>
    </row>
    <row r="60" spans="2:9" ht="14.25" x14ac:dyDescent="0.2">
      <c r="B60" s="50" t="s">
        <v>299</v>
      </c>
      <c r="C60" s="14" t="s">
        <v>219</v>
      </c>
      <c r="D60" s="22" t="s">
        <v>86</v>
      </c>
      <c r="E60" s="38"/>
      <c r="F60" s="38"/>
      <c r="G60" s="39"/>
      <c r="H60" s="25">
        <f t="shared" si="0"/>
        <v>0</v>
      </c>
    </row>
    <row r="61" spans="2:9" x14ac:dyDescent="0.2">
      <c r="B61" s="50"/>
      <c r="C61" s="14"/>
      <c r="D61" s="22"/>
      <c r="E61" s="38"/>
      <c r="F61" s="38"/>
      <c r="G61" s="39"/>
      <c r="H61" s="25"/>
    </row>
    <row r="62" spans="2:9" ht="14.25" x14ac:dyDescent="0.2">
      <c r="B62" s="50" t="s">
        <v>300</v>
      </c>
      <c r="C62" s="14" t="s">
        <v>303</v>
      </c>
      <c r="D62" s="22" t="s">
        <v>86</v>
      </c>
      <c r="E62" s="22"/>
      <c r="F62" s="22"/>
      <c r="G62" s="39"/>
      <c r="H62" s="25">
        <f t="shared" si="0"/>
        <v>0</v>
      </c>
      <c r="I62" s="42"/>
    </row>
    <row r="63" spans="2:9" x14ac:dyDescent="0.2">
      <c r="B63" s="50"/>
      <c r="C63" s="105"/>
      <c r="D63" s="22"/>
      <c r="E63" s="22"/>
      <c r="F63" s="22"/>
      <c r="G63" s="39"/>
      <c r="H63" s="25"/>
      <c r="I63" s="42"/>
    </row>
    <row r="64" spans="2:9" ht="14.25" x14ac:dyDescent="0.2">
      <c r="B64" s="50" t="s">
        <v>301</v>
      </c>
      <c r="C64" s="28" t="s">
        <v>304</v>
      </c>
      <c r="D64" s="22" t="s">
        <v>86</v>
      </c>
      <c r="E64" s="38"/>
      <c r="F64" s="38"/>
      <c r="G64" s="39"/>
      <c r="H64" s="25">
        <f t="shared" si="0"/>
        <v>0</v>
      </c>
      <c r="I64" s="49"/>
    </row>
    <row r="65" spans="2:9" x14ac:dyDescent="0.2">
      <c r="B65" s="50"/>
      <c r="C65" s="105"/>
      <c r="D65" s="22"/>
      <c r="E65" s="38"/>
      <c r="F65" s="38"/>
      <c r="G65" s="39"/>
      <c r="H65" s="25"/>
      <c r="I65" s="49"/>
    </row>
    <row r="66" spans="2:9" ht="14.25" x14ac:dyDescent="0.2">
      <c r="B66" s="50" t="s">
        <v>302</v>
      </c>
      <c r="C66" s="28" t="s">
        <v>305</v>
      </c>
      <c r="D66" s="22" t="s">
        <v>86</v>
      </c>
      <c r="E66" s="38"/>
      <c r="F66" s="38"/>
      <c r="G66" s="39"/>
      <c r="H66" s="25">
        <f t="shared" si="0"/>
        <v>0</v>
      </c>
    </row>
    <row r="67" spans="2:9" x14ac:dyDescent="0.2">
      <c r="B67" s="50"/>
      <c r="C67" s="28"/>
      <c r="D67" s="22"/>
      <c r="E67" s="22"/>
      <c r="F67" s="22"/>
      <c r="G67" s="39"/>
      <c r="H67" s="25" t="str">
        <f t="shared" si="0"/>
        <v/>
      </c>
      <c r="I67" s="42"/>
    </row>
    <row r="68" spans="2:9" x14ac:dyDescent="0.2">
      <c r="B68" s="50" t="s">
        <v>308</v>
      </c>
      <c r="C68" s="14" t="s">
        <v>306</v>
      </c>
      <c r="D68" s="22" t="s">
        <v>1375</v>
      </c>
      <c r="E68" s="22"/>
      <c r="F68" s="22"/>
      <c r="G68" s="39"/>
      <c r="H68" s="25">
        <f t="shared" si="0"/>
        <v>0</v>
      </c>
      <c r="I68" s="42"/>
    </row>
    <row r="69" spans="2:9" x14ac:dyDescent="0.2">
      <c r="B69" s="50"/>
      <c r="C69" s="14"/>
      <c r="D69" s="22"/>
      <c r="E69" s="22"/>
      <c r="F69" s="22"/>
      <c r="G69" s="39"/>
      <c r="H69" s="25"/>
      <c r="I69" s="42"/>
    </row>
    <row r="70" spans="2:9" x14ac:dyDescent="0.2">
      <c r="B70" s="50"/>
      <c r="C70" s="14"/>
      <c r="D70" s="22"/>
      <c r="E70" s="22"/>
      <c r="F70" s="22"/>
      <c r="G70" s="39"/>
      <c r="H70" s="25" t="str">
        <f t="shared" si="0"/>
        <v/>
      </c>
      <c r="I70" s="42"/>
    </row>
    <row r="71" spans="2:9" s="30" customFormat="1" ht="19.5" customHeight="1" x14ac:dyDescent="0.2">
      <c r="B71" s="106" t="str">
        <f>$B$10</f>
        <v>C5.5</v>
      </c>
      <c r="C71" s="31" t="s">
        <v>14</v>
      </c>
      <c r="D71" s="32"/>
      <c r="E71" s="32"/>
      <c r="F71" s="33"/>
      <c r="G71" s="32"/>
      <c r="H71" s="34">
        <f>SUM(H9:H70)</f>
        <v>0</v>
      </c>
      <c r="I71" s="35"/>
    </row>
    <row r="72" spans="2:9" x14ac:dyDescent="0.2">
      <c r="B72" s="449" t="str">
        <f>Client1</f>
        <v>Province of KwaZulu-Natal</v>
      </c>
      <c r="C72" s="449"/>
      <c r="D72" s="449"/>
      <c r="E72" s="449"/>
      <c r="F72" s="450" t="str">
        <f>"Contract No. "&amp;ContractNo</f>
        <v>Contract No. ZNB01127/00000/00/HOD/INF/21/T</v>
      </c>
      <c r="G72" s="450"/>
      <c r="H72" s="450"/>
    </row>
    <row r="73" spans="2:9" x14ac:dyDescent="0.2">
      <c r="B73" s="449" t="str">
        <f>Client2</f>
        <v>Department of Transport</v>
      </c>
      <c r="C73" s="449"/>
      <c r="D73" s="449"/>
      <c r="E73" s="449"/>
      <c r="F73" s="450"/>
      <c r="G73" s="450"/>
      <c r="H73" s="450"/>
    </row>
    <row r="74" spans="2:9" x14ac:dyDescent="0.2">
      <c r="B74" s="452"/>
      <c r="C74" s="452"/>
      <c r="D74" s="452"/>
      <c r="E74" s="452"/>
      <c r="F74" s="451"/>
      <c r="G74" s="451"/>
      <c r="H74" s="451"/>
    </row>
    <row r="75" spans="2:9" x14ac:dyDescent="0.2">
      <c r="B75" s="443" t="s">
        <v>8</v>
      </c>
      <c r="C75" s="444"/>
      <c r="D75" s="444"/>
      <c r="E75" s="444"/>
      <c r="F75" s="444"/>
      <c r="G75" s="444"/>
      <c r="H75" s="453" t="str">
        <f>$H$4</f>
        <v>CHAPTER C5.5</v>
      </c>
      <c r="I75" s="6"/>
    </row>
    <row r="76" spans="2:9" x14ac:dyDescent="0.2">
      <c r="B76" s="445" t="str">
        <f>ContractDescription</f>
        <v>REHABILITATION OF PROVINCIAL ROAD P47-3 (KM 38.00 TO KM 48.00) IN THE EMPANGENI REGION</v>
      </c>
      <c r="C76" s="446"/>
      <c r="D76" s="446"/>
      <c r="E76" s="446"/>
      <c r="F76" s="446"/>
      <c r="G76" s="446"/>
      <c r="H76" s="450"/>
      <c r="I76" s="8"/>
    </row>
    <row r="77" spans="2:9" x14ac:dyDescent="0.2">
      <c r="B77" s="445"/>
      <c r="C77" s="446"/>
      <c r="D77" s="446"/>
      <c r="E77" s="446"/>
      <c r="F77" s="446"/>
      <c r="G77" s="446"/>
      <c r="H77" s="450"/>
      <c r="I77" s="8"/>
    </row>
    <row r="78" spans="2:9" x14ac:dyDescent="0.2">
      <c r="B78" s="447"/>
      <c r="C78" s="448"/>
      <c r="D78" s="448"/>
      <c r="E78" s="448"/>
      <c r="F78" s="448"/>
      <c r="G78" s="448"/>
      <c r="H78" s="451"/>
      <c r="I78" s="8"/>
    </row>
    <row r="79" spans="2:9" s="9" customFormat="1" ht="24.95" customHeight="1" x14ac:dyDescent="0.2">
      <c r="B79" s="72" t="s">
        <v>0</v>
      </c>
      <c r="C79" s="11" t="s">
        <v>1</v>
      </c>
      <c r="D79" s="11" t="s">
        <v>2</v>
      </c>
      <c r="E79" s="11" t="s">
        <v>10</v>
      </c>
      <c r="F79" s="11" t="s">
        <v>3</v>
      </c>
      <c r="G79" s="11" t="s">
        <v>4</v>
      </c>
      <c r="H79" s="11" t="s">
        <v>5</v>
      </c>
      <c r="I79" s="12"/>
    </row>
    <row r="80" spans="2:9" s="30" customFormat="1" ht="19.5" customHeight="1" x14ac:dyDescent="0.2">
      <c r="B80" s="76"/>
      <c r="C80" s="31" t="s">
        <v>29</v>
      </c>
      <c r="D80" s="32"/>
      <c r="E80" s="32"/>
      <c r="F80" s="33"/>
      <c r="G80" s="32"/>
      <c r="H80" s="34">
        <f>H71</f>
        <v>0</v>
      </c>
      <c r="I80" s="35"/>
    </row>
    <row r="81" spans="2:9" x14ac:dyDescent="0.2">
      <c r="B81" s="50"/>
      <c r="C81" s="14"/>
      <c r="D81" s="22"/>
      <c r="E81" s="22"/>
      <c r="F81" s="22"/>
      <c r="G81" s="39"/>
      <c r="H81" s="25"/>
      <c r="I81" s="42"/>
    </row>
    <row r="82" spans="2:9" ht="14.25" x14ac:dyDescent="0.2">
      <c r="B82" s="50" t="s">
        <v>309</v>
      </c>
      <c r="C82" s="14" t="s">
        <v>307</v>
      </c>
      <c r="D82" s="22" t="s">
        <v>26</v>
      </c>
      <c r="E82" s="22"/>
      <c r="F82" s="22"/>
      <c r="G82" s="39"/>
      <c r="H82" s="25">
        <f t="shared" si="0"/>
        <v>0</v>
      </c>
      <c r="I82" s="42"/>
    </row>
    <row r="83" spans="2:9" x14ac:dyDescent="0.2">
      <c r="B83" s="50"/>
      <c r="C83" s="14"/>
      <c r="D83" s="22"/>
      <c r="E83" s="22"/>
      <c r="F83" s="22"/>
      <c r="G83" s="39"/>
      <c r="H83" s="25" t="str">
        <f t="shared" si="0"/>
        <v/>
      </c>
      <c r="I83" s="42"/>
    </row>
    <row r="84" spans="2:9" ht="14.25" x14ac:dyDescent="0.2">
      <c r="B84" s="50" t="s">
        <v>310</v>
      </c>
      <c r="C84" s="14" t="s">
        <v>311</v>
      </c>
      <c r="D84" s="22" t="s">
        <v>26</v>
      </c>
      <c r="E84" s="22"/>
      <c r="F84" s="22"/>
      <c r="G84" s="39"/>
      <c r="H84" s="25">
        <f t="shared" si="0"/>
        <v>0</v>
      </c>
      <c r="I84" s="42"/>
    </row>
    <row r="85" spans="2:9" x14ac:dyDescent="0.2">
      <c r="B85" s="50"/>
      <c r="C85" s="28"/>
      <c r="D85" s="22"/>
      <c r="E85" s="22"/>
      <c r="F85" s="22"/>
      <c r="G85" s="39"/>
      <c r="H85" s="25" t="str">
        <f t="shared" si="0"/>
        <v/>
      </c>
      <c r="I85" s="42"/>
    </row>
    <row r="86" spans="2:9" ht="25.5" x14ac:dyDescent="0.2">
      <c r="B86" s="50" t="s">
        <v>312</v>
      </c>
      <c r="C86" s="28" t="s">
        <v>313</v>
      </c>
      <c r="D86" s="22"/>
      <c r="E86" s="22"/>
      <c r="F86" s="22"/>
      <c r="G86" s="39"/>
      <c r="H86" s="25" t="str">
        <f t="shared" si="0"/>
        <v/>
      </c>
      <c r="I86" s="42"/>
    </row>
    <row r="87" spans="2:9" x14ac:dyDescent="0.2">
      <c r="B87" s="50"/>
      <c r="C87" s="28"/>
      <c r="D87" s="22"/>
      <c r="E87" s="22"/>
      <c r="F87" s="22"/>
      <c r="G87" s="39"/>
      <c r="H87" s="25" t="str">
        <f t="shared" si="0"/>
        <v/>
      </c>
      <c r="I87" s="42"/>
    </row>
    <row r="88" spans="2:9" ht="25.5" x14ac:dyDescent="0.2">
      <c r="B88" s="50" t="s">
        <v>314</v>
      </c>
      <c r="C88" s="14" t="s">
        <v>315</v>
      </c>
      <c r="D88" s="22"/>
      <c r="E88" s="22"/>
      <c r="F88" s="22"/>
      <c r="G88" s="39"/>
      <c r="H88" s="25" t="str">
        <f t="shared" ref="H88:H177" si="1">IF(D88="","",F88*G88)</f>
        <v/>
      </c>
      <c r="I88" s="42"/>
    </row>
    <row r="89" spans="2:9" x14ac:dyDescent="0.2">
      <c r="B89" s="50"/>
      <c r="C89" s="14"/>
      <c r="D89" s="22"/>
      <c r="E89" s="22"/>
      <c r="F89" s="22"/>
      <c r="G89" s="39"/>
      <c r="H89" s="25" t="str">
        <f t="shared" si="1"/>
        <v/>
      </c>
      <c r="I89" s="42"/>
    </row>
    <row r="90" spans="2:9" ht="25.5" x14ac:dyDescent="0.2">
      <c r="B90" s="50" t="s">
        <v>53</v>
      </c>
      <c r="C90" s="14" t="s">
        <v>316</v>
      </c>
      <c r="D90" s="22" t="s">
        <v>26</v>
      </c>
      <c r="E90" s="22"/>
      <c r="F90" s="22"/>
      <c r="G90" s="39"/>
      <c r="H90" s="25">
        <f t="shared" si="1"/>
        <v>0</v>
      </c>
      <c r="I90" s="42"/>
    </row>
    <row r="91" spans="2:9" x14ac:dyDescent="0.2">
      <c r="B91" s="50"/>
      <c r="C91" s="14"/>
      <c r="D91" s="22"/>
      <c r="E91" s="22"/>
      <c r="F91" s="22"/>
      <c r="G91" s="39"/>
      <c r="H91" s="25" t="str">
        <f t="shared" si="1"/>
        <v/>
      </c>
      <c r="I91" s="42"/>
    </row>
    <row r="92" spans="2:9" ht="25.5" x14ac:dyDescent="0.2">
      <c r="B92" s="50" t="s">
        <v>55</v>
      </c>
      <c r="C92" s="14" t="s">
        <v>317</v>
      </c>
      <c r="D92" s="22" t="s">
        <v>26</v>
      </c>
      <c r="E92" s="22"/>
      <c r="F92" s="22"/>
      <c r="G92" s="39"/>
      <c r="H92" s="25">
        <f t="shared" si="1"/>
        <v>0</v>
      </c>
      <c r="I92" s="42"/>
    </row>
    <row r="93" spans="2:9" x14ac:dyDescent="0.2">
      <c r="B93" s="50"/>
      <c r="C93" s="14"/>
      <c r="D93" s="22"/>
      <c r="E93" s="22"/>
      <c r="F93" s="22"/>
      <c r="G93" s="39"/>
      <c r="H93" s="25" t="str">
        <f t="shared" si="1"/>
        <v/>
      </c>
      <c r="I93" s="42"/>
    </row>
    <row r="94" spans="2:9" ht="25.5" x14ac:dyDescent="0.2">
      <c r="B94" s="50" t="s">
        <v>65</v>
      </c>
      <c r="C94" s="14" t="s">
        <v>318</v>
      </c>
      <c r="D94" s="22" t="s">
        <v>26</v>
      </c>
      <c r="E94" s="22"/>
      <c r="F94" s="22"/>
      <c r="G94" s="39"/>
      <c r="H94" s="25">
        <f t="shared" si="1"/>
        <v>0</v>
      </c>
      <c r="I94" s="42"/>
    </row>
    <row r="95" spans="2:9" x14ac:dyDescent="0.2">
      <c r="B95" s="50"/>
      <c r="C95" s="14"/>
      <c r="D95" s="22"/>
      <c r="E95" s="22"/>
      <c r="F95" s="22"/>
      <c r="G95" s="39"/>
      <c r="H95" s="25" t="str">
        <f t="shared" si="1"/>
        <v/>
      </c>
      <c r="I95" s="42"/>
    </row>
    <row r="96" spans="2:9" ht="25.5" x14ac:dyDescent="0.2">
      <c r="B96" s="50" t="s">
        <v>57</v>
      </c>
      <c r="C96" s="14" t="s">
        <v>319</v>
      </c>
      <c r="D96" s="22" t="s">
        <v>26</v>
      </c>
      <c r="E96" s="22"/>
      <c r="F96" s="22"/>
      <c r="G96" s="39"/>
      <c r="H96" s="25">
        <f t="shared" si="1"/>
        <v>0</v>
      </c>
      <c r="I96" s="42"/>
    </row>
    <row r="97" spans="2:9" x14ac:dyDescent="0.2">
      <c r="B97" s="50"/>
      <c r="C97" s="14"/>
      <c r="D97" s="22"/>
      <c r="E97" s="22"/>
      <c r="F97" s="22"/>
      <c r="G97" s="39"/>
      <c r="H97" s="25" t="str">
        <f t="shared" si="1"/>
        <v/>
      </c>
      <c r="I97" s="42"/>
    </row>
    <row r="98" spans="2:9" ht="25.5" x14ac:dyDescent="0.2">
      <c r="B98" s="50" t="s">
        <v>320</v>
      </c>
      <c r="C98" s="14" t="s">
        <v>327</v>
      </c>
      <c r="D98" s="22"/>
      <c r="E98" s="22"/>
      <c r="F98" s="22"/>
      <c r="G98" s="39"/>
      <c r="H98" s="25" t="str">
        <f t="shared" si="1"/>
        <v/>
      </c>
      <c r="I98" s="42"/>
    </row>
    <row r="99" spans="2:9" x14ac:dyDescent="0.2">
      <c r="B99" s="50"/>
      <c r="C99" s="28"/>
      <c r="D99" s="22"/>
      <c r="E99" s="22"/>
      <c r="F99" s="22"/>
      <c r="G99" s="39"/>
      <c r="H99" s="25" t="str">
        <f t="shared" si="1"/>
        <v/>
      </c>
      <c r="I99" s="42"/>
    </row>
    <row r="100" spans="2:9" ht="25.5" x14ac:dyDescent="0.2">
      <c r="B100" s="50" t="s">
        <v>53</v>
      </c>
      <c r="C100" s="14" t="s">
        <v>316</v>
      </c>
      <c r="D100" s="22" t="s">
        <v>26</v>
      </c>
      <c r="E100" s="22"/>
      <c r="F100" s="22"/>
      <c r="G100" s="39"/>
      <c r="H100" s="25">
        <f t="shared" si="1"/>
        <v>0</v>
      </c>
      <c r="I100" s="42"/>
    </row>
    <row r="101" spans="2:9" x14ac:dyDescent="0.2">
      <c r="B101" s="50"/>
      <c r="C101" s="14"/>
      <c r="D101" s="22"/>
      <c r="E101" s="22"/>
      <c r="F101" s="22"/>
      <c r="G101" s="39"/>
      <c r="H101" s="25" t="str">
        <f t="shared" si="1"/>
        <v/>
      </c>
      <c r="I101" s="42"/>
    </row>
    <row r="102" spans="2:9" ht="25.5" x14ac:dyDescent="0.2">
      <c r="B102" s="50" t="s">
        <v>55</v>
      </c>
      <c r="C102" s="14" t="s">
        <v>317</v>
      </c>
      <c r="D102" s="22" t="s">
        <v>26</v>
      </c>
      <c r="E102" s="22"/>
      <c r="F102" s="22"/>
      <c r="G102" s="39"/>
      <c r="H102" s="25">
        <f t="shared" si="1"/>
        <v>0</v>
      </c>
      <c r="I102" s="42"/>
    </row>
    <row r="103" spans="2:9" x14ac:dyDescent="0.2">
      <c r="B103" s="50"/>
      <c r="C103" s="14"/>
      <c r="D103" s="22"/>
      <c r="E103" s="22"/>
      <c r="F103" s="22"/>
      <c r="G103" s="39"/>
      <c r="H103" s="25" t="str">
        <f t="shared" si="1"/>
        <v/>
      </c>
      <c r="I103" s="42"/>
    </row>
    <row r="104" spans="2:9" ht="25.5" x14ac:dyDescent="0.2">
      <c r="B104" s="50" t="s">
        <v>65</v>
      </c>
      <c r="C104" s="14" t="s">
        <v>318</v>
      </c>
      <c r="D104" s="22" t="s">
        <v>26</v>
      </c>
      <c r="E104" s="22"/>
      <c r="F104" s="22"/>
      <c r="G104" s="39"/>
      <c r="H104" s="25">
        <f t="shared" si="1"/>
        <v>0</v>
      </c>
      <c r="I104" s="42"/>
    </row>
    <row r="105" spans="2:9" x14ac:dyDescent="0.2">
      <c r="B105" s="50"/>
      <c r="C105" s="14"/>
      <c r="D105" s="22"/>
      <c r="E105" s="22"/>
      <c r="F105" s="22"/>
      <c r="G105" s="39"/>
      <c r="H105" s="25" t="str">
        <f t="shared" si="1"/>
        <v/>
      </c>
      <c r="I105" s="42"/>
    </row>
    <row r="106" spans="2:9" ht="25.5" x14ac:dyDescent="0.2">
      <c r="B106" s="50" t="s">
        <v>57</v>
      </c>
      <c r="C106" s="14" t="s">
        <v>319</v>
      </c>
      <c r="D106" s="22" t="s">
        <v>26</v>
      </c>
      <c r="E106" s="22"/>
      <c r="F106" s="22"/>
      <c r="G106" s="39"/>
      <c r="H106" s="25">
        <f t="shared" si="1"/>
        <v>0</v>
      </c>
      <c r="I106" s="42"/>
    </row>
    <row r="107" spans="2:9" x14ac:dyDescent="0.2">
      <c r="B107" s="50"/>
      <c r="C107" s="14"/>
      <c r="D107" s="22"/>
      <c r="E107" s="22"/>
      <c r="F107" s="22"/>
      <c r="G107" s="39"/>
      <c r="H107" s="25" t="str">
        <f t="shared" si="1"/>
        <v/>
      </c>
      <c r="I107" s="42"/>
    </row>
    <row r="108" spans="2:9" ht="25.5" x14ac:dyDescent="0.2">
      <c r="B108" s="50" t="s">
        <v>321</v>
      </c>
      <c r="C108" s="14" t="s">
        <v>326</v>
      </c>
      <c r="D108" s="22"/>
      <c r="E108" s="22"/>
      <c r="F108" s="22"/>
      <c r="G108" s="39"/>
      <c r="H108" s="25" t="str">
        <f t="shared" si="1"/>
        <v/>
      </c>
      <c r="I108" s="42"/>
    </row>
    <row r="109" spans="2:9" x14ac:dyDescent="0.2">
      <c r="B109" s="50"/>
      <c r="C109" s="14"/>
      <c r="D109" s="22"/>
      <c r="E109" s="22"/>
      <c r="F109" s="22"/>
      <c r="G109" s="39"/>
      <c r="H109" s="25" t="str">
        <f t="shared" si="1"/>
        <v/>
      </c>
      <c r="I109" s="42"/>
    </row>
    <row r="110" spans="2:9" ht="25.5" x14ac:dyDescent="0.2">
      <c r="B110" s="50" t="s">
        <v>53</v>
      </c>
      <c r="C110" s="14" t="s">
        <v>316</v>
      </c>
      <c r="D110" s="22" t="s">
        <v>26</v>
      </c>
      <c r="E110" s="22"/>
      <c r="F110" s="22"/>
      <c r="G110" s="39"/>
      <c r="H110" s="25">
        <f t="shared" si="1"/>
        <v>0</v>
      </c>
      <c r="I110" s="42"/>
    </row>
    <row r="111" spans="2:9" x14ac:dyDescent="0.2">
      <c r="B111" s="50"/>
      <c r="C111" s="14"/>
      <c r="D111" s="22"/>
      <c r="E111" s="22"/>
      <c r="F111" s="22"/>
      <c r="G111" s="39"/>
      <c r="H111" s="25" t="str">
        <f t="shared" si="1"/>
        <v/>
      </c>
      <c r="I111" s="42"/>
    </row>
    <row r="112" spans="2:9" ht="25.5" x14ac:dyDescent="0.2">
      <c r="B112" s="50" t="s">
        <v>55</v>
      </c>
      <c r="C112" s="14" t="s">
        <v>317</v>
      </c>
      <c r="D112" s="22" t="s">
        <v>26</v>
      </c>
      <c r="E112" s="22"/>
      <c r="F112" s="22"/>
      <c r="G112" s="39"/>
      <c r="H112" s="25">
        <f t="shared" si="1"/>
        <v>0</v>
      </c>
      <c r="I112" s="42"/>
    </row>
    <row r="113" spans="2:9" x14ac:dyDescent="0.2">
      <c r="B113" s="50"/>
      <c r="C113" s="14"/>
      <c r="D113" s="22"/>
      <c r="E113" s="22"/>
      <c r="F113" s="22"/>
      <c r="G113" s="39"/>
      <c r="H113" s="25" t="str">
        <f t="shared" si="1"/>
        <v/>
      </c>
      <c r="I113" s="42"/>
    </row>
    <row r="114" spans="2:9" ht="25.5" x14ac:dyDescent="0.2">
      <c r="B114" s="50" t="s">
        <v>65</v>
      </c>
      <c r="C114" s="14" t="s">
        <v>318</v>
      </c>
      <c r="D114" s="22" t="s">
        <v>26</v>
      </c>
      <c r="E114" s="22"/>
      <c r="F114" s="22"/>
      <c r="G114" s="39"/>
      <c r="H114" s="25">
        <f t="shared" si="1"/>
        <v>0</v>
      </c>
      <c r="I114" s="42"/>
    </row>
    <row r="115" spans="2:9" x14ac:dyDescent="0.2">
      <c r="B115" s="50"/>
      <c r="C115" s="14"/>
      <c r="D115" s="22"/>
      <c r="E115" s="22"/>
      <c r="F115" s="22"/>
      <c r="G115" s="39"/>
      <c r="H115" s="25" t="str">
        <f t="shared" si="1"/>
        <v/>
      </c>
      <c r="I115" s="42"/>
    </row>
    <row r="116" spans="2:9" ht="25.5" x14ac:dyDescent="0.2">
      <c r="B116" s="50" t="s">
        <v>57</v>
      </c>
      <c r="C116" s="14" t="s">
        <v>319</v>
      </c>
      <c r="D116" s="22" t="s">
        <v>26</v>
      </c>
      <c r="E116" s="22"/>
      <c r="F116" s="22"/>
      <c r="G116" s="39"/>
      <c r="H116" s="25">
        <f t="shared" si="1"/>
        <v>0</v>
      </c>
      <c r="I116" s="42"/>
    </row>
    <row r="117" spans="2:9" x14ac:dyDescent="0.2">
      <c r="B117" s="50"/>
      <c r="C117" s="14"/>
      <c r="D117" s="22"/>
      <c r="E117" s="22"/>
      <c r="F117" s="22"/>
      <c r="G117" s="39"/>
      <c r="H117" s="25"/>
      <c r="I117" s="42"/>
    </row>
    <row r="118" spans="2:9" x14ac:dyDescent="0.2">
      <c r="B118" s="50"/>
      <c r="C118" s="14"/>
      <c r="D118" s="22"/>
      <c r="E118" s="22"/>
      <c r="F118" s="22"/>
      <c r="G118" s="39"/>
      <c r="H118" s="25"/>
      <c r="I118" s="42"/>
    </row>
    <row r="119" spans="2:9" x14ac:dyDescent="0.2">
      <c r="B119" s="50"/>
      <c r="C119" s="14"/>
      <c r="D119" s="22"/>
      <c r="E119" s="22"/>
      <c r="F119" s="22"/>
      <c r="G119" s="39"/>
      <c r="H119" s="25"/>
      <c r="I119" s="42"/>
    </row>
    <row r="120" spans="2:9" x14ac:dyDescent="0.2">
      <c r="B120" s="50"/>
      <c r="C120" s="14"/>
      <c r="D120" s="22"/>
      <c r="E120" s="22"/>
      <c r="F120" s="22"/>
      <c r="G120" s="39"/>
      <c r="H120" s="25"/>
      <c r="I120" s="42"/>
    </row>
    <row r="121" spans="2:9" x14ac:dyDescent="0.2">
      <c r="B121" s="50"/>
      <c r="C121" s="14"/>
      <c r="D121" s="22"/>
      <c r="E121" s="22"/>
      <c r="F121" s="22"/>
      <c r="G121" s="39"/>
      <c r="H121" s="25"/>
      <c r="I121" s="42"/>
    </row>
    <row r="122" spans="2:9" x14ac:dyDescent="0.2">
      <c r="B122" s="50"/>
      <c r="C122" s="14"/>
      <c r="D122" s="22"/>
      <c r="E122" s="22"/>
      <c r="F122" s="22"/>
      <c r="G122" s="39"/>
      <c r="H122" s="25"/>
      <c r="I122" s="42"/>
    </row>
    <row r="123" spans="2:9" x14ac:dyDescent="0.2">
      <c r="B123" s="50"/>
      <c r="C123" s="14"/>
      <c r="D123" s="22"/>
      <c r="E123" s="22"/>
      <c r="F123" s="22"/>
      <c r="G123" s="39"/>
      <c r="H123" s="25"/>
      <c r="I123" s="42"/>
    </row>
    <row r="124" spans="2:9" x14ac:dyDescent="0.2">
      <c r="B124" s="50"/>
      <c r="C124" s="14"/>
      <c r="D124" s="22"/>
      <c r="E124" s="22"/>
      <c r="F124" s="22"/>
      <c r="G124" s="39"/>
      <c r="H124" s="25"/>
      <c r="I124" s="42"/>
    </row>
    <row r="125" spans="2:9" x14ac:dyDescent="0.2">
      <c r="B125" s="50"/>
      <c r="C125" s="14"/>
      <c r="D125" s="22"/>
      <c r="E125" s="22"/>
      <c r="F125" s="22"/>
      <c r="G125" s="39"/>
      <c r="H125" s="25"/>
      <c r="I125" s="42"/>
    </row>
    <row r="126" spans="2:9" x14ac:dyDescent="0.2">
      <c r="B126" s="50"/>
      <c r="C126" s="14"/>
      <c r="D126" s="22"/>
      <c r="E126" s="22"/>
      <c r="F126" s="22"/>
      <c r="G126" s="39"/>
      <c r="H126" s="25"/>
      <c r="I126" s="42"/>
    </row>
    <row r="127" spans="2:9" x14ac:dyDescent="0.2">
      <c r="B127" s="50"/>
      <c r="C127" s="14"/>
      <c r="D127" s="22"/>
      <c r="E127" s="22"/>
      <c r="F127" s="22"/>
      <c r="G127" s="39"/>
      <c r="H127" s="25"/>
      <c r="I127" s="42"/>
    </row>
    <row r="128" spans="2:9" x14ac:dyDescent="0.2">
      <c r="B128" s="50"/>
      <c r="C128" s="14"/>
      <c r="D128" s="22"/>
      <c r="E128" s="22"/>
      <c r="F128" s="22"/>
      <c r="G128" s="39"/>
      <c r="H128" s="25"/>
      <c r="I128" s="42"/>
    </row>
    <row r="129" spans="2:9" x14ac:dyDescent="0.2">
      <c r="B129" s="50"/>
      <c r="C129" s="14"/>
      <c r="D129" s="22"/>
      <c r="E129" s="22"/>
      <c r="F129" s="22"/>
      <c r="G129" s="39"/>
      <c r="H129" s="25"/>
      <c r="I129" s="42"/>
    </row>
    <row r="130" spans="2:9" x14ac:dyDescent="0.2">
      <c r="B130" s="50"/>
      <c r="C130" s="14"/>
      <c r="D130" s="22"/>
      <c r="E130" s="22"/>
      <c r="F130" s="22"/>
      <c r="G130" s="39"/>
      <c r="H130" s="25"/>
      <c r="I130" s="42"/>
    </row>
    <row r="131" spans="2:9" x14ac:dyDescent="0.2">
      <c r="B131" s="50"/>
      <c r="C131" s="14"/>
      <c r="D131" s="22"/>
      <c r="E131" s="22"/>
      <c r="F131" s="22"/>
      <c r="G131" s="39"/>
      <c r="H131" s="25"/>
      <c r="I131" s="42"/>
    </row>
    <row r="132" spans="2:9" x14ac:dyDescent="0.2">
      <c r="B132" s="50"/>
      <c r="C132" s="14"/>
      <c r="D132" s="22"/>
      <c r="E132" s="22"/>
      <c r="F132" s="22"/>
      <c r="G132" s="39"/>
      <c r="H132" s="25" t="str">
        <f t="shared" si="1"/>
        <v/>
      </c>
      <c r="I132" s="42"/>
    </row>
    <row r="133" spans="2:9" s="30" customFormat="1" ht="19.5" customHeight="1" x14ac:dyDescent="0.2">
      <c r="B133" s="106" t="str">
        <f>$B$10</f>
        <v>C5.5</v>
      </c>
      <c r="C133" s="31" t="s">
        <v>14</v>
      </c>
      <c r="D133" s="32"/>
      <c r="E133" s="32"/>
      <c r="F133" s="33"/>
      <c r="G133" s="32"/>
      <c r="H133" s="34">
        <f>SUM(H80:H132)</f>
        <v>0</v>
      </c>
      <c r="I133" s="35"/>
    </row>
    <row r="134" spans="2:9" x14ac:dyDescent="0.2">
      <c r="B134" s="449" t="str">
        <f>Client1</f>
        <v>Province of KwaZulu-Natal</v>
      </c>
      <c r="C134" s="449"/>
      <c r="D134" s="449"/>
      <c r="E134" s="449"/>
      <c r="F134" s="450" t="str">
        <f>"Contract No. "&amp;ContractNo</f>
        <v>Contract No. ZNB01127/00000/00/HOD/INF/21/T</v>
      </c>
      <c r="G134" s="450"/>
      <c r="H134" s="450"/>
    </row>
    <row r="135" spans="2:9" x14ac:dyDescent="0.2">
      <c r="B135" s="449" t="str">
        <f>Client2</f>
        <v>Department of Transport</v>
      </c>
      <c r="C135" s="449"/>
      <c r="D135" s="449"/>
      <c r="E135" s="449"/>
      <c r="F135" s="450"/>
      <c r="G135" s="450"/>
      <c r="H135" s="450"/>
    </row>
    <row r="136" spans="2:9" x14ac:dyDescent="0.2">
      <c r="B136" s="452"/>
      <c r="C136" s="452"/>
      <c r="D136" s="452"/>
      <c r="E136" s="452"/>
      <c r="F136" s="451"/>
      <c r="G136" s="451"/>
      <c r="H136" s="451"/>
    </row>
    <row r="137" spans="2:9" x14ac:dyDescent="0.2">
      <c r="B137" s="443" t="s">
        <v>8</v>
      </c>
      <c r="C137" s="444"/>
      <c r="D137" s="444"/>
      <c r="E137" s="444"/>
      <c r="F137" s="444"/>
      <c r="G137" s="444"/>
      <c r="H137" s="453" t="str">
        <f>$H$4</f>
        <v>CHAPTER C5.5</v>
      </c>
      <c r="I137" s="6"/>
    </row>
    <row r="138" spans="2:9" x14ac:dyDescent="0.2">
      <c r="B138" s="445" t="str">
        <f>ContractDescription</f>
        <v>REHABILITATION OF PROVINCIAL ROAD P47-3 (KM 38.00 TO KM 48.00) IN THE EMPANGENI REGION</v>
      </c>
      <c r="C138" s="446"/>
      <c r="D138" s="446"/>
      <c r="E138" s="446"/>
      <c r="F138" s="446"/>
      <c r="G138" s="446"/>
      <c r="H138" s="450"/>
      <c r="I138" s="8"/>
    </row>
    <row r="139" spans="2:9" x14ac:dyDescent="0.2">
      <c r="B139" s="445"/>
      <c r="C139" s="446"/>
      <c r="D139" s="446"/>
      <c r="E139" s="446"/>
      <c r="F139" s="446"/>
      <c r="G139" s="446"/>
      <c r="H139" s="450"/>
      <c r="I139" s="8"/>
    </row>
    <row r="140" spans="2:9" x14ac:dyDescent="0.2">
      <c r="B140" s="447"/>
      <c r="C140" s="448"/>
      <c r="D140" s="448"/>
      <c r="E140" s="448"/>
      <c r="F140" s="448"/>
      <c r="G140" s="448"/>
      <c r="H140" s="451"/>
      <c r="I140" s="8"/>
    </row>
    <row r="141" spans="2:9" s="9" customFormat="1" ht="24.95" customHeight="1" x14ac:dyDescent="0.2">
      <c r="B141" s="72" t="s">
        <v>0</v>
      </c>
      <c r="C141" s="11" t="s">
        <v>1</v>
      </c>
      <c r="D141" s="11" t="s">
        <v>2</v>
      </c>
      <c r="E141" s="11" t="s">
        <v>10</v>
      </c>
      <c r="F141" s="11" t="s">
        <v>3</v>
      </c>
      <c r="G141" s="11" t="s">
        <v>4</v>
      </c>
      <c r="H141" s="11" t="s">
        <v>5</v>
      </c>
      <c r="I141" s="12"/>
    </row>
    <row r="142" spans="2:9" s="30" customFormat="1" ht="19.5" customHeight="1" x14ac:dyDescent="0.2">
      <c r="B142" s="76"/>
      <c r="C142" s="31" t="s">
        <v>29</v>
      </c>
      <c r="D142" s="32"/>
      <c r="E142" s="32"/>
      <c r="F142" s="33"/>
      <c r="G142" s="32"/>
      <c r="H142" s="34">
        <f>H133</f>
        <v>0</v>
      </c>
      <c r="I142" s="35"/>
    </row>
    <row r="143" spans="2:9" x14ac:dyDescent="0.2">
      <c r="B143" s="50"/>
      <c r="C143" s="14"/>
      <c r="D143" s="22"/>
      <c r="E143" s="22"/>
      <c r="F143" s="22"/>
      <c r="G143" s="39"/>
      <c r="H143" s="25"/>
      <c r="I143" s="42"/>
    </row>
    <row r="144" spans="2:9" ht="25.5" x14ac:dyDescent="0.2">
      <c r="B144" s="50" t="s">
        <v>322</v>
      </c>
      <c r="C144" s="14" t="s">
        <v>323</v>
      </c>
      <c r="D144" s="22"/>
      <c r="E144" s="22"/>
      <c r="F144" s="22"/>
      <c r="G144" s="39"/>
      <c r="H144" s="25" t="str">
        <f t="shared" si="1"/>
        <v/>
      </c>
      <c r="I144" s="42"/>
    </row>
    <row r="145" spans="2:9" x14ac:dyDescent="0.2">
      <c r="B145" s="50"/>
      <c r="C145" s="14"/>
      <c r="D145" s="22"/>
      <c r="E145" s="22"/>
      <c r="F145" s="22"/>
      <c r="G145" s="39"/>
      <c r="H145" s="25" t="str">
        <f t="shared" si="1"/>
        <v/>
      </c>
      <c r="I145" s="42"/>
    </row>
    <row r="146" spans="2:9" ht="25.5" x14ac:dyDescent="0.2">
      <c r="B146" s="50" t="s">
        <v>324</v>
      </c>
      <c r="C146" s="14" t="s">
        <v>325</v>
      </c>
      <c r="D146" s="22"/>
      <c r="E146" s="22"/>
      <c r="F146" s="22"/>
      <c r="G146" s="39"/>
      <c r="H146" s="25" t="str">
        <f t="shared" si="1"/>
        <v/>
      </c>
      <c r="I146" s="42"/>
    </row>
    <row r="147" spans="2:9" x14ac:dyDescent="0.2">
      <c r="B147" s="50"/>
      <c r="C147" s="14"/>
      <c r="D147" s="22"/>
      <c r="E147" s="22"/>
      <c r="F147" s="22"/>
      <c r="G147" s="39"/>
      <c r="H147" s="25" t="str">
        <f t="shared" si="1"/>
        <v/>
      </c>
      <c r="I147" s="42"/>
    </row>
    <row r="148" spans="2:9" ht="25.5" x14ac:dyDescent="0.2">
      <c r="B148" s="50" t="s">
        <v>53</v>
      </c>
      <c r="C148" s="14" t="s">
        <v>316</v>
      </c>
      <c r="D148" s="22" t="s">
        <v>26</v>
      </c>
      <c r="E148" s="22"/>
      <c r="F148" s="22"/>
      <c r="G148" s="39"/>
      <c r="H148" s="25">
        <f t="shared" si="1"/>
        <v>0</v>
      </c>
      <c r="I148" s="42"/>
    </row>
    <row r="149" spans="2:9" x14ac:dyDescent="0.2">
      <c r="B149" s="50"/>
      <c r="C149" s="14"/>
      <c r="D149" s="22"/>
      <c r="E149" s="22"/>
      <c r="F149" s="22"/>
      <c r="G149" s="39"/>
      <c r="H149" s="25" t="str">
        <f t="shared" si="1"/>
        <v/>
      </c>
      <c r="I149" s="42"/>
    </row>
    <row r="150" spans="2:9" ht="25.5" x14ac:dyDescent="0.2">
      <c r="B150" s="50" t="s">
        <v>55</v>
      </c>
      <c r="C150" s="14" t="s">
        <v>317</v>
      </c>
      <c r="D150" s="22" t="s">
        <v>26</v>
      </c>
      <c r="E150" s="22"/>
      <c r="F150" s="22"/>
      <c r="G150" s="39"/>
      <c r="H150" s="25">
        <f t="shared" si="1"/>
        <v>0</v>
      </c>
      <c r="I150" s="42"/>
    </row>
    <row r="151" spans="2:9" x14ac:dyDescent="0.2">
      <c r="B151" s="50"/>
      <c r="C151" s="14"/>
      <c r="D151" s="22"/>
      <c r="E151" s="22"/>
      <c r="F151" s="22"/>
      <c r="G151" s="39"/>
      <c r="H151" s="25" t="str">
        <f t="shared" si="1"/>
        <v/>
      </c>
      <c r="I151" s="42"/>
    </row>
    <row r="152" spans="2:9" ht="25.5" x14ac:dyDescent="0.2">
      <c r="B152" s="50" t="s">
        <v>65</v>
      </c>
      <c r="C152" s="14" t="s">
        <v>318</v>
      </c>
      <c r="D152" s="22" t="s">
        <v>26</v>
      </c>
      <c r="E152" s="22"/>
      <c r="F152" s="22"/>
      <c r="G152" s="39"/>
      <c r="H152" s="25">
        <f t="shared" si="1"/>
        <v>0</v>
      </c>
      <c r="I152" s="42"/>
    </row>
    <row r="153" spans="2:9" x14ac:dyDescent="0.2">
      <c r="B153" s="50"/>
      <c r="C153" s="14"/>
      <c r="D153" s="22"/>
      <c r="E153" s="22"/>
      <c r="F153" s="22"/>
      <c r="G153" s="39"/>
      <c r="H153" s="25" t="str">
        <f t="shared" si="1"/>
        <v/>
      </c>
      <c r="I153" s="42"/>
    </row>
    <row r="154" spans="2:9" ht="25.5" x14ac:dyDescent="0.2">
      <c r="B154" s="50" t="s">
        <v>57</v>
      </c>
      <c r="C154" s="14" t="s">
        <v>319</v>
      </c>
      <c r="D154" s="22" t="s">
        <v>26</v>
      </c>
      <c r="E154" s="22"/>
      <c r="F154" s="22"/>
      <c r="G154" s="39"/>
      <c r="H154" s="25">
        <f t="shared" si="1"/>
        <v>0</v>
      </c>
      <c r="I154" s="42"/>
    </row>
    <row r="155" spans="2:9" x14ac:dyDescent="0.2">
      <c r="B155" s="71"/>
      <c r="C155" s="20"/>
      <c r="D155" s="22"/>
      <c r="E155" s="22"/>
      <c r="F155" s="22"/>
      <c r="G155" s="39"/>
      <c r="H155" s="25" t="str">
        <f t="shared" si="1"/>
        <v/>
      </c>
      <c r="I155" s="42"/>
    </row>
    <row r="156" spans="2:9" ht="25.5" x14ac:dyDescent="0.2">
      <c r="B156" s="50" t="s">
        <v>328</v>
      </c>
      <c r="C156" s="14" t="s">
        <v>337</v>
      </c>
      <c r="D156" s="22"/>
      <c r="E156" s="22"/>
      <c r="F156" s="22"/>
      <c r="G156" s="39"/>
      <c r="H156" s="25" t="str">
        <f t="shared" si="1"/>
        <v/>
      </c>
      <c r="I156" s="42"/>
    </row>
    <row r="157" spans="2:9" x14ac:dyDescent="0.2">
      <c r="B157" s="50"/>
      <c r="C157" s="14"/>
      <c r="D157" s="22"/>
      <c r="E157" s="22"/>
      <c r="F157" s="22"/>
      <c r="G157" s="39"/>
      <c r="H157" s="25" t="str">
        <f t="shared" si="1"/>
        <v/>
      </c>
      <c r="I157" s="42"/>
    </row>
    <row r="158" spans="2:9" ht="25.5" x14ac:dyDescent="0.2">
      <c r="B158" s="50" t="s">
        <v>53</v>
      </c>
      <c r="C158" s="14" t="s">
        <v>316</v>
      </c>
      <c r="D158" s="22" t="s">
        <v>26</v>
      </c>
      <c r="E158" s="22"/>
      <c r="F158" s="22"/>
      <c r="G158" s="39"/>
      <c r="H158" s="25">
        <f t="shared" si="1"/>
        <v>0</v>
      </c>
      <c r="I158" s="42"/>
    </row>
    <row r="159" spans="2:9" x14ac:dyDescent="0.2">
      <c r="B159" s="50"/>
      <c r="C159" s="14"/>
      <c r="D159" s="22"/>
      <c r="E159" s="22"/>
      <c r="F159" s="22"/>
      <c r="G159" s="39"/>
      <c r="H159" s="25" t="str">
        <f t="shared" si="1"/>
        <v/>
      </c>
      <c r="I159" s="42"/>
    </row>
    <row r="160" spans="2:9" ht="25.5" x14ac:dyDescent="0.2">
      <c r="B160" s="50" t="s">
        <v>55</v>
      </c>
      <c r="C160" s="14" t="s">
        <v>317</v>
      </c>
      <c r="D160" s="22" t="s">
        <v>26</v>
      </c>
      <c r="E160" s="22"/>
      <c r="F160" s="22"/>
      <c r="G160" s="39"/>
      <c r="H160" s="25">
        <f t="shared" si="1"/>
        <v>0</v>
      </c>
      <c r="I160" s="42"/>
    </row>
    <row r="161" spans="2:9" x14ac:dyDescent="0.2">
      <c r="B161" s="50"/>
      <c r="C161" s="14"/>
      <c r="D161" s="22"/>
      <c r="E161" s="22"/>
      <c r="F161" s="22"/>
      <c r="G161" s="39"/>
      <c r="H161" s="25" t="str">
        <f t="shared" si="1"/>
        <v/>
      </c>
      <c r="I161" s="42"/>
    </row>
    <row r="162" spans="2:9" ht="25.5" x14ac:dyDescent="0.2">
      <c r="B162" s="50" t="s">
        <v>65</v>
      </c>
      <c r="C162" s="14" t="s">
        <v>318</v>
      </c>
      <c r="D162" s="22" t="s">
        <v>26</v>
      </c>
      <c r="E162" s="22"/>
      <c r="F162" s="22"/>
      <c r="G162" s="39"/>
      <c r="H162" s="25">
        <f t="shared" si="1"/>
        <v>0</v>
      </c>
      <c r="I162" s="42"/>
    </row>
    <row r="163" spans="2:9" x14ac:dyDescent="0.2">
      <c r="B163" s="50"/>
      <c r="C163" s="14"/>
      <c r="D163" s="22"/>
      <c r="E163" s="22"/>
      <c r="F163" s="22"/>
      <c r="G163" s="39"/>
      <c r="H163" s="25" t="str">
        <f t="shared" si="1"/>
        <v/>
      </c>
      <c r="I163" s="42"/>
    </row>
    <row r="164" spans="2:9" ht="25.5" x14ac:dyDescent="0.2">
      <c r="B164" s="50" t="s">
        <v>57</v>
      </c>
      <c r="C164" s="14" t="s">
        <v>319</v>
      </c>
      <c r="D164" s="22" t="s">
        <v>26</v>
      </c>
      <c r="E164" s="22"/>
      <c r="F164" s="22"/>
      <c r="G164" s="39"/>
      <c r="H164" s="25">
        <f t="shared" si="1"/>
        <v>0</v>
      </c>
      <c r="I164" s="42"/>
    </row>
    <row r="165" spans="2:9" x14ac:dyDescent="0.2">
      <c r="B165" s="50"/>
      <c r="C165" s="14"/>
      <c r="D165" s="22"/>
      <c r="E165" s="22"/>
      <c r="F165" s="22"/>
      <c r="G165" s="39"/>
      <c r="H165" s="25" t="str">
        <f t="shared" si="1"/>
        <v/>
      </c>
      <c r="I165" s="42"/>
    </row>
    <row r="166" spans="2:9" ht="25.5" x14ac:dyDescent="0.2">
      <c r="B166" s="50" t="s">
        <v>329</v>
      </c>
      <c r="C166" s="14" t="s">
        <v>330</v>
      </c>
      <c r="D166" s="22"/>
      <c r="E166" s="22"/>
      <c r="F166" s="22"/>
      <c r="G166" s="39"/>
      <c r="H166" s="25" t="str">
        <f t="shared" si="1"/>
        <v/>
      </c>
      <c r="I166" s="42"/>
    </row>
    <row r="167" spans="2:9" x14ac:dyDescent="0.2">
      <c r="B167" s="50"/>
      <c r="C167" s="14"/>
      <c r="D167" s="22"/>
      <c r="E167" s="22"/>
      <c r="F167" s="22"/>
      <c r="G167" s="39"/>
      <c r="H167" s="25" t="str">
        <f t="shared" si="1"/>
        <v/>
      </c>
      <c r="I167" s="42"/>
    </row>
    <row r="168" spans="2:9" ht="25.5" x14ac:dyDescent="0.2">
      <c r="B168" s="50" t="s">
        <v>53</v>
      </c>
      <c r="C168" s="14" t="s">
        <v>316</v>
      </c>
      <c r="D168" s="22" t="s">
        <v>26</v>
      </c>
      <c r="E168" s="22"/>
      <c r="F168" s="22"/>
      <c r="G168" s="39"/>
      <c r="H168" s="25">
        <f t="shared" si="1"/>
        <v>0</v>
      </c>
      <c r="I168" s="42"/>
    </row>
    <row r="169" spans="2:9" x14ac:dyDescent="0.2">
      <c r="B169" s="50"/>
      <c r="C169" s="14"/>
      <c r="D169" s="22"/>
      <c r="E169" s="22"/>
      <c r="F169" s="22"/>
      <c r="G169" s="39"/>
      <c r="H169" s="25" t="str">
        <f t="shared" si="1"/>
        <v/>
      </c>
      <c r="I169" s="42"/>
    </row>
    <row r="170" spans="2:9" ht="25.5" x14ac:dyDescent="0.2">
      <c r="B170" s="50" t="s">
        <v>55</v>
      </c>
      <c r="C170" s="14" t="s">
        <v>317</v>
      </c>
      <c r="D170" s="22" t="s">
        <v>26</v>
      </c>
      <c r="E170" s="22"/>
      <c r="F170" s="22"/>
      <c r="G170" s="39"/>
      <c r="H170" s="25">
        <f t="shared" si="1"/>
        <v>0</v>
      </c>
      <c r="I170" s="42"/>
    </row>
    <row r="171" spans="2:9" x14ac:dyDescent="0.2">
      <c r="B171" s="50"/>
      <c r="C171" s="14"/>
      <c r="D171" s="22"/>
      <c r="E171" s="22"/>
      <c r="F171" s="22"/>
      <c r="G171" s="39"/>
      <c r="H171" s="25" t="str">
        <f t="shared" si="1"/>
        <v/>
      </c>
      <c r="I171" s="42"/>
    </row>
    <row r="172" spans="2:9" ht="25.5" x14ac:dyDescent="0.2">
      <c r="B172" s="50" t="s">
        <v>65</v>
      </c>
      <c r="C172" s="14" t="s">
        <v>318</v>
      </c>
      <c r="D172" s="22" t="s">
        <v>26</v>
      </c>
      <c r="E172" s="22"/>
      <c r="F172" s="22"/>
      <c r="G172" s="39"/>
      <c r="H172" s="25">
        <f t="shared" si="1"/>
        <v>0</v>
      </c>
      <c r="I172" s="42"/>
    </row>
    <row r="173" spans="2:9" x14ac:dyDescent="0.2">
      <c r="B173" s="50"/>
      <c r="C173" s="14"/>
      <c r="D173" s="22"/>
      <c r="E173" s="22"/>
      <c r="F173" s="22"/>
      <c r="G173" s="39"/>
      <c r="H173" s="25" t="str">
        <f t="shared" si="1"/>
        <v/>
      </c>
      <c r="I173" s="42"/>
    </row>
    <row r="174" spans="2:9" ht="25.5" x14ac:dyDescent="0.2">
      <c r="B174" s="50" t="s">
        <v>57</v>
      </c>
      <c r="C174" s="14" t="s">
        <v>319</v>
      </c>
      <c r="D174" s="22" t="s">
        <v>26</v>
      </c>
      <c r="E174" s="22"/>
      <c r="F174" s="22"/>
      <c r="G174" s="39"/>
      <c r="H174" s="25">
        <f t="shared" si="1"/>
        <v>0</v>
      </c>
      <c r="I174" s="42"/>
    </row>
    <row r="175" spans="2:9" x14ac:dyDescent="0.2">
      <c r="B175" s="50"/>
      <c r="C175" s="14"/>
      <c r="D175" s="22"/>
      <c r="E175" s="22"/>
      <c r="F175" s="22"/>
      <c r="G175" s="39"/>
      <c r="H175" s="25" t="str">
        <f t="shared" si="1"/>
        <v/>
      </c>
      <c r="I175" s="42"/>
    </row>
    <row r="176" spans="2:9" ht="25.5" x14ac:dyDescent="0.2">
      <c r="B176" s="50" t="s">
        <v>332</v>
      </c>
      <c r="C176" s="14" t="s">
        <v>333</v>
      </c>
      <c r="D176" s="22"/>
      <c r="E176" s="22"/>
      <c r="F176" s="22"/>
      <c r="G176" s="39"/>
      <c r="H176" s="25" t="str">
        <f t="shared" si="1"/>
        <v/>
      </c>
      <c r="I176" s="42"/>
    </row>
    <row r="177" spans="2:9" x14ac:dyDescent="0.2">
      <c r="B177" s="50"/>
      <c r="C177" s="14"/>
      <c r="D177" s="22"/>
      <c r="E177" s="22"/>
      <c r="F177" s="22"/>
      <c r="G177" s="39"/>
      <c r="H177" s="25" t="str">
        <f t="shared" si="1"/>
        <v/>
      </c>
      <c r="I177" s="42"/>
    </row>
    <row r="178" spans="2:9" ht="25.5" x14ac:dyDescent="0.2">
      <c r="B178" s="50" t="s">
        <v>331</v>
      </c>
      <c r="C178" s="14" t="s">
        <v>334</v>
      </c>
      <c r="D178" s="22"/>
      <c r="E178" s="22"/>
      <c r="F178" s="22"/>
      <c r="G178" s="39"/>
      <c r="H178" s="25" t="str">
        <f t="shared" ref="H178:H267" si="2">IF(D178="","",F178*G178)</f>
        <v/>
      </c>
      <c r="I178" s="42"/>
    </row>
    <row r="179" spans="2:9" x14ac:dyDescent="0.2">
      <c r="B179" s="50"/>
      <c r="C179" s="14"/>
      <c r="D179" s="22"/>
      <c r="E179" s="22"/>
      <c r="F179" s="22"/>
      <c r="G179" s="39"/>
      <c r="H179" s="25" t="str">
        <f t="shared" si="2"/>
        <v/>
      </c>
      <c r="I179" s="42"/>
    </row>
    <row r="180" spans="2:9" ht="25.5" x14ac:dyDescent="0.2">
      <c r="B180" s="50" t="s">
        <v>53</v>
      </c>
      <c r="C180" s="14" t="s">
        <v>316</v>
      </c>
      <c r="D180" s="22" t="s">
        <v>26</v>
      </c>
      <c r="E180" s="22"/>
      <c r="F180" s="22"/>
      <c r="G180" s="39"/>
      <c r="H180" s="25">
        <f t="shared" si="2"/>
        <v>0</v>
      </c>
      <c r="I180" s="42"/>
    </row>
    <row r="181" spans="2:9" x14ac:dyDescent="0.2">
      <c r="B181" s="50"/>
      <c r="C181" s="14"/>
      <c r="D181" s="22"/>
      <c r="E181" s="22"/>
      <c r="F181" s="22"/>
      <c r="G181" s="39"/>
      <c r="H181" s="25" t="str">
        <f t="shared" si="2"/>
        <v/>
      </c>
      <c r="I181" s="42"/>
    </row>
    <row r="182" spans="2:9" ht="25.5" x14ac:dyDescent="0.2">
      <c r="B182" s="50" t="s">
        <v>55</v>
      </c>
      <c r="C182" s="14" t="s">
        <v>317</v>
      </c>
      <c r="D182" s="22" t="s">
        <v>26</v>
      </c>
      <c r="E182" s="22"/>
      <c r="F182" s="22"/>
      <c r="G182" s="39"/>
      <c r="H182" s="25">
        <f t="shared" si="2"/>
        <v>0</v>
      </c>
      <c r="I182" s="42"/>
    </row>
    <row r="183" spans="2:9" x14ac:dyDescent="0.2">
      <c r="B183" s="50"/>
      <c r="C183" s="14"/>
      <c r="D183" s="22"/>
      <c r="E183" s="22"/>
      <c r="F183" s="22"/>
      <c r="G183" s="39"/>
      <c r="H183" s="25" t="str">
        <f t="shared" si="2"/>
        <v/>
      </c>
      <c r="I183" s="42"/>
    </row>
    <row r="184" spans="2:9" ht="25.5" x14ac:dyDescent="0.2">
      <c r="B184" s="50" t="s">
        <v>65</v>
      </c>
      <c r="C184" s="14" t="s">
        <v>318</v>
      </c>
      <c r="D184" s="22" t="s">
        <v>26</v>
      </c>
      <c r="E184" s="22"/>
      <c r="F184" s="22"/>
      <c r="G184" s="39"/>
      <c r="H184" s="25">
        <f t="shared" si="2"/>
        <v>0</v>
      </c>
      <c r="I184" s="42"/>
    </row>
    <row r="185" spans="2:9" x14ac:dyDescent="0.2">
      <c r="B185" s="50"/>
      <c r="C185" s="14"/>
      <c r="D185" s="22"/>
      <c r="E185" s="22"/>
      <c r="F185" s="22"/>
      <c r="G185" s="39"/>
      <c r="H185" s="25" t="str">
        <f t="shared" si="2"/>
        <v/>
      </c>
      <c r="I185" s="42"/>
    </row>
    <row r="186" spans="2:9" ht="25.5" x14ac:dyDescent="0.2">
      <c r="B186" s="50" t="s">
        <v>57</v>
      </c>
      <c r="C186" s="14" t="s">
        <v>319</v>
      </c>
      <c r="D186" s="22" t="s">
        <v>26</v>
      </c>
      <c r="E186" s="22"/>
      <c r="F186" s="22"/>
      <c r="G186" s="39"/>
      <c r="H186" s="25">
        <f t="shared" si="2"/>
        <v>0</v>
      </c>
      <c r="I186" s="42"/>
    </row>
    <row r="187" spans="2:9" x14ac:dyDescent="0.2">
      <c r="B187" s="50"/>
      <c r="D187" s="56"/>
      <c r="E187" s="56"/>
      <c r="F187" s="56"/>
      <c r="G187" s="141"/>
      <c r="H187" s="25"/>
      <c r="I187" s="42"/>
    </row>
    <row r="188" spans="2:9" x14ac:dyDescent="0.2">
      <c r="B188" s="50"/>
      <c r="D188" s="56"/>
      <c r="E188" s="56"/>
      <c r="F188" s="56"/>
      <c r="G188" s="141"/>
      <c r="H188" s="25"/>
      <c r="I188" s="42"/>
    </row>
    <row r="189" spans="2:9" s="30" customFormat="1" ht="19.5" customHeight="1" x14ac:dyDescent="0.2">
      <c r="B189" s="106" t="str">
        <f>$B$10</f>
        <v>C5.5</v>
      </c>
      <c r="C189" s="31" t="s">
        <v>14</v>
      </c>
      <c r="D189" s="32"/>
      <c r="E189" s="32"/>
      <c r="F189" s="33"/>
      <c r="G189" s="32"/>
      <c r="H189" s="34">
        <f>SUM(H142:H188)</f>
        <v>0</v>
      </c>
      <c r="I189" s="35"/>
    </row>
    <row r="190" spans="2:9" x14ac:dyDescent="0.2">
      <c r="B190" s="449" t="str">
        <f>Client1</f>
        <v>Province of KwaZulu-Natal</v>
      </c>
      <c r="C190" s="449"/>
      <c r="D190" s="449"/>
      <c r="E190" s="449"/>
      <c r="F190" s="450" t="str">
        <f>"Contract No. "&amp;ContractNo</f>
        <v>Contract No. ZNB01127/00000/00/HOD/INF/21/T</v>
      </c>
      <c r="G190" s="450"/>
      <c r="H190" s="450"/>
    </row>
    <row r="191" spans="2:9" x14ac:dyDescent="0.2">
      <c r="B191" s="449" t="str">
        <f>Client2</f>
        <v>Department of Transport</v>
      </c>
      <c r="C191" s="449"/>
      <c r="D191" s="449"/>
      <c r="E191" s="449"/>
      <c r="F191" s="450"/>
      <c r="G191" s="450"/>
      <c r="H191" s="450"/>
    </row>
    <row r="192" spans="2:9" x14ac:dyDescent="0.2">
      <c r="B192" s="452"/>
      <c r="C192" s="452"/>
      <c r="D192" s="452"/>
      <c r="E192" s="452"/>
      <c r="F192" s="451"/>
      <c r="G192" s="451"/>
      <c r="H192" s="451"/>
    </row>
    <row r="193" spans="2:9" x14ac:dyDescent="0.2">
      <c r="B193" s="443" t="s">
        <v>8</v>
      </c>
      <c r="C193" s="444"/>
      <c r="D193" s="444"/>
      <c r="E193" s="444"/>
      <c r="F193" s="444"/>
      <c r="G193" s="444"/>
      <c r="H193" s="453" t="str">
        <f>$H$4</f>
        <v>CHAPTER C5.5</v>
      </c>
      <c r="I193" s="6"/>
    </row>
    <row r="194" spans="2:9" x14ac:dyDescent="0.2">
      <c r="B194" s="445" t="str">
        <f>ContractDescription</f>
        <v>REHABILITATION OF PROVINCIAL ROAD P47-3 (KM 38.00 TO KM 48.00) IN THE EMPANGENI REGION</v>
      </c>
      <c r="C194" s="446"/>
      <c r="D194" s="446"/>
      <c r="E194" s="446"/>
      <c r="F194" s="446"/>
      <c r="G194" s="446"/>
      <c r="H194" s="450"/>
      <c r="I194" s="8"/>
    </row>
    <row r="195" spans="2:9" x14ac:dyDescent="0.2">
      <c r="B195" s="445"/>
      <c r="C195" s="446"/>
      <c r="D195" s="446"/>
      <c r="E195" s="446"/>
      <c r="F195" s="446"/>
      <c r="G195" s="446"/>
      <c r="H195" s="450"/>
      <c r="I195" s="8"/>
    </row>
    <row r="196" spans="2:9" x14ac:dyDescent="0.2">
      <c r="B196" s="447"/>
      <c r="C196" s="448"/>
      <c r="D196" s="448"/>
      <c r="E196" s="448"/>
      <c r="F196" s="448"/>
      <c r="G196" s="448"/>
      <c r="H196" s="451"/>
      <c r="I196" s="8"/>
    </row>
    <row r="197" spans="2:9" s="9" customFormat="1" ht="24.95" customHeight="1" x14ac:dyDescent="0.2">
      <c r="B197" s="72" t="s">
        <v>0</v>
      </c>
      <c r="C197" s="11" t="s">
        <v>1</v>
      </c>
      <c r="D197" s="11" t="s">
        <v>2</v>
      </c>
      <c r="E197" s="11" t="s">
        <v>10</v>
      </c>
      <c r="F197" s="11" t="s">
        <v>3</v>
      </c>
      <c r="G197" s="11" t="s">
        <v>4</v>
      </c>
      <c r="H197" s="11" t="s">
        <v>5</v>
      </c>
      <c r="I197" s="12"/>
    </row>
    <row r="198" spans="2:9" s="30" customFormat="1" ht="19.5" customHeight="1" x14ac:dyDescent="0.2">
      <c r="B198" s="76"/>
      <c r="C198" s="31" t="s">
        <v>29</v>
      </c>
      <c r="D198" s="32"/>
      <c r="E198" s="32"/>
      <c r="F198" s="33"/>
      <c r="G198" s="32"/>
      <c r="H198" s="34">
        <f>H189</f>
        <v>0</v>
      </c>
      <c r="I198" s="35"/>
    </row>
    <row r="199" spans="2:9" x14ac:dyDescent="0.2">
      <c r="B199" s="50"/>
      <c r="C199" s="14"/>
      <c r="D199" s="22"/>
      <c r="E199" s="22"/>
      <c r="F199" s="22"/>
      <c r="G199" s="39"/>
      <c r="H199" s="25"/>
      <c r="I199" s="42"/>
    </row>
    <row r="200" spans="2:9" ht="25.5" x14ac:dyDescent="0.2">
      <c r="B200" s="50" t="s">
        <v>335</v>
      </c>
      <c r="C200" s="14" t="s">
        <v>336</v>
      </c>
      <c r="D200" s="22"/>
      <c r="E200" s="22"/>
      <c r="F200" s="22"/>
      <c r="G200" s="39"/>
      <c r="H200" s="25" t="str">
        <f t="shared" si="2"/>
        <v/>
      </c>
      <c r="I200" s="42"/>
    </row>
    <row r="201" spans="2:9" x14ac:dyDescent="0.2">
      <c r="B201" s="50"/>
      <c r="C201" s="14"/>
      <c r="D201" s="22"/>
      <c r="E201" s="22"/>
      <c r="F201" s="22"/>
      <c r="G201" s="39"/>
      <c r="H201" s="25" t="str">
        <f t="shared" si="2"/>
        <v/>
      </c>
      <c r="I201" s="42"/>
    </row>
    <row r="202" spans="2:9" ht="25.5" x14ac:dyDescent="0.2">
      <c r="B202" s="50" t="s">
        <v>53</v>
      </c>
      <c r="C202" s="14" t="s">
        <v>316</v>
      </c>
      <c r="D202" s="22" t="s">
        <v>26</v>
      </c>
      <c r="E202" s="22"/>
      <c r="F202" s="22"/>
      <c r="G202" s="39"/>
      <c r="H202" s="25">
        <f t="shared" si="2"/>
        <v>0</v>
      </c>
      <c r="I202" s="42"/>
    </row>
    <row r="203" spans="2:9" x14ac:dyDescent="0.2">
      <c r="B203" s="50"/>
      <c r="C203" s="14"/>
      <c r="D203" s="22"/>
      <c r="E203" s="22"/>
      <c r="F203" s="22"/>
      <c r="G203" s="39"/>
      <c r="H203" s="25" t="str">
        <f t="shared" si="2"/>
        <v/>
      </c>
      <c r="I203" s="42"/>
    </row>
    <row r="204" spans="2:9" ht="25.5" x14ac:dyDescent="0.2">
      <c r="B204" s="50" t="s">
        <v>55</v>
      </c>
      <c r="C204" s="14" t="s">
        <v>317</v>
      </c>
      <c r="D204" s="22" t="s">
        <v>26</v>
      </c>
      <c r="E204" s="22"/>
      <c r="F204" s="22"/>
      <c r="G204" s="39"/>
      <c r="H204" s="25">
        <f t="shared" si="2"/>
        <v>0</v>
      </c>
      <c r="I204" s="42"/>
    </row>
    <row r="205" spans="2:9" x14ac:dyDescent="0.2">
      <c r="B205" s="50"/>
      <c r="C205" s="14"/>
      <c r="D205" s="22"/>
      <c r="E205" s="22"/>
      <c r="F205" s="22"/>
      <c r="G205" s="39"/>
      <c r="H205" s="25" t="str">
        <f t="shared" si="2"/>
        <v/>
      </c>
      <c r="I205" s="42"/>
    </row>
    <row r="206" spans="2:9" ht="25.5" x14ac:dyDescent="0.2">
      <c r="B206" s="50" t="s">
        <v>65</v>
      </c>
      <c r="C206" s="14" t="s">
        <v>318</v>
      </c>
      <c r="D206" s="22" t="s">
        <v>26</v>
      </c>
      <c r="E206" s="22"/>
      <c r="F206" s="22"/>
      <c r="G206" s="39"/>
      <c r="H206" s="25">
        <f t="shared" si="2"/>
        <v>0</v>
      </c>
      <c r="I206" s="42"/>
    </row>
    <row r="207" spans="2:9" x14ac:dyDescent="0.2">
      <c r="B207" s="50"/>
      <c r="C207" s="14"/>
      <c r="D207" s="22"/>
      <c r="E207" s="22"/>
      <c r="F207" s="22"/>
      <c r="G207" s="39"/>
      <c r="H207" s="25" t="str">
        <f t="shared" si="2"/>
        <v/>
      </c>
      <c r="I207" s="42"/>
    </row>
    <row r="208" spans="2:9" ht="25.5" x14ac:dyDescent="0.2">
      <c r="B208" s="50" t="s">
        <v>57</v>
      </c>
      <c r="C208" s="14" t="s">
        <v>319</v>
      </c>
      <c r="D208" s="22" t="s">
        <v>26</v>
      </c>
      <c r="E208" s="22"/>
      <c r="F208" s="22"/>
      <c r="G208" s="39"/>
      <c r="H208" s="25">
        <f t="shared" si="2"/>
        <v>0</v>
      </c>
      <c r="I208" s="42"/>
    </row>
    <row r="209" spans="2:9" x14ac:dyDescent="0.2">
      <c r="B209" s="50"/>
      <c r="C209" s="14"/>
      <c r="D209" s="22"/>
      <c r="E209" s="22"/>
      <c r="F209" s="22"/>
      <c r="G209" s="39"/>
      <c r="H209" s="25" t="str">
        <f t="shared" si="2"/>
        <v/>
      </c>
      <c r="I209" s="42"/>
    </row>
    <row r="210" spans="2:9" ht="25.5" x14ac:dyDescent="0.2">
      <c r="B210" s="50" t="s">
        <v>338</v>
      </c>
      <c r="C210" s="14" t="s">
        <v>339</v>
      </c>
      <c r="D210" s="22"/>
      <c r="E210" s="22"/>
      <c r="F210" s="22"/>
      <c r="G210" s="39"/>
      <c r="H210" s="25" t="str">
        <f t="shared" si="2"/>
        <v/>
      </c>
      <c r="I210" s="42"/>
    </row>
    <row r="211" spans="2:9" x14ac:dyDescent="0.2">
      <c r="B211" s="50"/>
      <c r="C211" s="14"/>
      <c r="D211" s="22"/>
      <c r="E211" s="22"/>
      <c r="F211" s="22"/>
      <c r="G211" s="39"/>
      <c r="H211" s="25" t="str">
        <f t="shared" si="2"/>
        <v/>
      </c>
      <c r="I211" s="42"/>
    </row>
    <row r="212" spans="2:9" ht="25.5" x14ac:dyDescent="0.2">
      <c r="B212" s="50" t="s">
        <v>53</v>
      </c>
      <c r="C212" s="14" t="s">
        <v>316</v>
      </c>
      <c r="D212" s="22" t="s">
        <v>26</v>
      </c>
      <c r="E212" s="22"/>
      <c r="F212" s="22"/>
      <c r="G212" s="39"/>
      <c r="H212" s="25">
        <f t="shared" si="2"/>
        <v>0</v>
      </c>
      <c r="I212" s="42"/>
    </row>
    <row r="213" spans="2:9" x14ac:dyDescent="0.2">
      <c r="B213" s="50"/>
      <c r="C213" s="14"/>
      <c r="D213" s="22"/>
      <c r="E213" s="22"/>
      <c r="F213" s="22"/>
      <c r="G213" s="39"/>
      <c r="H213" s="25" t="str">
        <f t="shared" si="2"/>
        <v/>
      </c>
      <c r="I213" s="42"/>
    </row>
    <row r="214" spans="2:9" ht="25.5" x14ac:dyDescent="0.2">
      <c r="B214" s="50" t="s">
        <v>55</v>
      </c>
      <c r="C214" s="14" t="s">
        <v>317</v>
      </c>
      <c r="D214" s="22" t="s">
        <v>26</v>
      </c>
      <c r="E214" s="22"/>
      <c r="F214" s="22"/>
      <c r="G214" s="39"/>
      <c r="H214" s="25">
        <f t="shared" si="2"/>
        <v>0</v>
      </c>
      <c r="I214" s="42"/>
    </row>
    <row r="215" spans="2:9" x14ac:dyDescent="0.2">
      <c r="B215" s="50"/>
      <c r="C215" s="14"/>
      <c r="D215" s="22"/>
      <c r="E215" s="22"/>
      <c r="F215" s="22"/>
      <c r="G215" s="39"/>
      <c r="H215" s="25" t="str">
        <f t="shared" si="2"/>
        <v/>
      </c>
      <c r="I215" s="42"/>
    </row>
    <row r="216" spans="2:9" ht="25.5" x14ac:dyDescent="0.2">
      <c r="B216" s="50" t="s">
        <v>65</v>
      </c>
      <c r="C216" s="14" t="s">
        <v>318</v>
      </c>
      <c r="D216" s="22" t="s">
        <v>26</v>
      </c>
      <c r="E216" s="22"/>
      <c r="F216" s="22"/>
      <c r="G216" s="39"/>
      <c r="H216" s="25">
        <f t="shared" si="2"/>
        <v>0</v>
      </c>
      <c r="I216" s="42"/>
    </row>
    <row r="217" spans="2:9" x14ac:dyDescent="0.2">
      <c r="B217" s="50"/>
      <c r="C217" s="14"/>
      <c r="D217" s="22"/>
      <c r="E217" s="22"/>
      <c r="F217" s="22"/>
      <c r="G217" s="39"/>
      <c r="H217" s="25" t="str">
        <f t="shared" si="2"/>
        <v/>
      </c>
      <c r="I217" s="42"/>
    </row>
    <row r="218" spans="2:9" ht="25.5" x14ac:dyDescent="0.2">
      <c r="B218" s="50" t="s">
        <v>57</v>
      </c>
      <c r="C218" s="14" t="s">
        <v>319</v>
      </c>
      <c r="D218" s="22" t="s">
        <v>26</v>
      </c>
      <c r="E218" s="22"/>
      <c r="F218" s="22"/>
      <c r="G218" s="39"/>
      <c r="H218" s="25">
        <f t="shared" si="2"/>
        <v>0</v>
      </c>
      <c r="I218" s="42"/>
    </row>
    <row r="219" spans="2:9" x14ac:dyDescent="0.2">
      <c r="B219" s="50"/>
      <c r="C219" s="14"/>
      <c r="D219" s="22"/>
      <c r="E219" s="22"/>
      <c r="F219" s="22"/>
      <c r="G219" s="39"/>
      <c r="H219" s="25" t="str">
        <f t="shared" si="2"/>
        <v/>
      </c>
      <c r="I219" s="42"/>
    </row>
    <row r="220" spans="2:9" ht="38.25" x14ac:dyDescent="0.2">
      <c r="B220" s="50" t="s">
        <v>340</v>
      </c>
      <c r="C220" s="14" t="s">
        <v>341</v>
      </c>
      <c r="D220" s="22"/>
      <c r="E220" s="22"/>
      <c r="F220" s="22"/>
      <c r="G220" s="39"/>
      <c r="H220" s="25" t="str">
        <f t="shared" si="2"/>
        <v/>
      </c>
      <c r="I220" s="42"/>
    </row>
    <row r="221" spans="2:9" x14ac:dyDescent="0.2">
      <c r="B221" s="50"/>
      <c r="C221" s="14"/>
      <c r="D221" s="22"/>
      <c r="E221" s="22"/>
      <c r="F221" s="22"/>
      <c r="G221" s="39"/>
      <c r="H221" s="25" t="str">
        <f t="shared" si="2"/>
        <v/>
      </c>
      <c r="I221" s="42"/>
    </row>
    <row r="222" spans="2:9" ht="25.5" x14ac:dyDescent="0.2">
      <c r="B222" s="50" t="s">
        <v>342</v>
      </c>
      <c r="C222" s="14" t="s">
        <v>315</v>
      </c>
      <c r="D222" s="22"/>
      <c r="E222" s="22"/>
      <c r="F222" s="22"/>
      <c r="G222" s="39"/>
      <c r="H222" s="25" t="str">
        <f t="shared" si="2"/>
        <v/>
      </c>
      <c r="I222" s="42"/>
    </row>
    <row r="223" spans="2:9" x14ac:dyDescent="0.2">
      <c r="B223" s="50"/>
      <c r="C223" s="14"/>
      <c r="D223" s="22"/>
      <c r="E223" s="22"/>
      <c r="F223" s="22"/>
      <c r="G223" s="39"/>
      <c r="H223" s="25" t="str">
        <f t="shared" si="2"/>
        <v/>
      </c>
      <c r="I223" s="42"/>
    </row>
    <row r="224" spans="2:9" ht="25.5" x14ac:dyDescent="0.2">
      <c r="B224" s="50" t="s">
        <v>53</v>
      </c>
      <c r="C224" s="14" t="s">
        <v>316</v>
      </c>
      <c r="D224" s="22" t="s">
        <v>26</v>
      </c>
      <c r="E224" s="22"/>
      <c r="F224" s="22"/>
      <c r="G224" s="39"/>
      <c r="H224" s="25">
        <f t="shared" si="2"/>
        <v>0</v>
      </c>
      <c r="I224" s="42"/>
    </row>
    <row r="225" spans="2:9" x14ac:dyDescent="0.2">
      <c r="B225" s="50"/>
      <c r="C225" s="14"/>
      <c r="D225" s="22"/>
      <c r="E225" s="22"/>
      <c r="F225" s="22"/>
      <c r="G225" s="39"/>
      <c r="H225" s="25" t="str">
        <f t="shared" si="2"/>
        <v/>
      </c>
      <c r="I225" s="42"/>
    </row>
    <row r="226" spans="2:9" ht="25.5" x14ac:dyDescent="0.2">
      <c r="B226" s="50" t="s">
        <v>55</v>
      </c>
      <c r="C226" s="14" t="s">
        <v>317</v>
      </c>
      <c r="D226" s="22" t="s">
        <v>26</v>
      </c>
      <c r="E226" s="22"/>
      <c r="F226" s="22"/>
      <c r="G226" s="39"/>
      <c r="H226" s="25">
        <f t="shared" si="2"/>
        <v>0</v>
      </c>
      <c r="I226" s="42"/>
    </row>
    <row r="227" spans="2:9" x14ac:dyDescent="0.2">
      <c r="B227" s="50"/>
      <c r="C227" s="14"/>
      <c r="D227" s="22"/>
      <c r="E227" s="22"/>
      <c r="F227" s="22"/>
      <c r="G227" s="39"/>
      <c r="H227" s="25" t="str">
        <f t="shared" si="2"/>
        <v/>
      </c>
      <c r="I227" s="42"/>
    </row>
    <row r="228" spans="2:9" ht="25.5" x14ac:dyDescent="0.2">
      <c r="B228" s="50" t="s">
        <v>65</v>
      </c>
      <c r="C228" s="14" t="s">
        <v>318</v>
      </c>
      <c r="D228" s="22" t="s">
        <v>26</v>
      </c>
      <c r="E228" s="22"/>
      <c r="F228" s="22"/>
      <c r="G228" s="39"/>
      <c r="H228" s="25">
        <f t="shared" si="2"/>
        <v>0</v>
      </c>
      <c r="I228" s="42"/>
    </row>
    <row r="229" spans="2:9" x14ac:dyDescent="0.2">
      <c r="B229" s="50"/>
      <c r="C229" s="14"/>
      <c r="D229" s="22"/>
      <c r="E229" s="22"/>
      <c r="F229" s="22"/>
      <c r="G229" s="39"/>
      <c r="H229" s="25" t="str">
        <f t="shared" si="2"/>
        <v/>
      </c>
      <c r="I229" s="42"/>
    </row>
    <row r="230" spans="2:9" ht="25.5" x14ac:dyDescent="0.2">
      <c r="B230" s="50" t="s">
        <v>57</v>
      </c>
      <c r="C230" s="14" t="s">
        <v>319</v>
      </c>
      <c r="D230" s="22" t="s">
        <v>26</v>
      </c>
      <c r="E230" s="22"/>
      <c r="F230" s="22"/>
      <c r="G230" s="39"/>
      <c r="H230" s="25">
        <f t="shared" si="2"/>
        <v>0</v>
      </c>
      <c r="I230" s="42"/>
    </row>
    <row r="231" spans="2:9" x14ac:dyDescent="0.2">
      <c r="B231" s="50"/>
      <c r="C231" s="14"/>
      <c r="D231" s="22"/>
      <c r="E231" s="22"/>
      <c r="F231" s="22"/>
      <c r="G231" s="39"/>
      <c r="H231" s="25" t="str">
        <f t="shared" si="2"/>
        <v/>
      </c>
      <c r="I231" s="42"/>
    </row>
    <row r="232" spans="2:9" ht="25.5" x14ac:dyDescent="0.2">
      <c r="B232" s="50" t="s">
        <v>343</v>
      </c>
      <c r="C232" s="14" t="s">
        <v>344</v>
      </c>
      <c r="D232" s="22"/>
      <c r="E232" s="22"/>
      <c r="F232" s="22"/>
      <c r="G232" s="39"/>
      <c r="H232" s="25" t="str">
        <f t="shared" si="2"/>
        <v/>
      </c>
      <c r="I232" s="42"/>
    </row>
    <row r="233" spans="2:9" x14ac:dyDescent="0.2">
      <c r="B233" s="50"/>
      <c r="C233" s="14"/>
      <c r="D233" s="22"/>
      <c r="E233" s="22"/>
      <c r="F233" s="22"/>
      <c r="G233" s="39"/>
      <c r="H233" s="25" t="str">
        <f t="shared" si="2"/>
        <v/>
      </c>
      <c r="I233" s="42"/>
    </row>
    <row r="234" spans="2:9" ht="25.5" x14ac:dyDescent="0.2">
      <c r="B234" s="50" t="s">
        <v>53</v>
      </c>
      <c r="C234" s="14" t="s">
        <v>316</v>
      </c>
      <c r="D234" s="22" t="s">
        <v>26</v>
      </c>
      <c r="E234" s="22"/>
      <c r="F234" s="22"/>
      <c r="G234" s="39"/>
      <c r="H234" s="25">
        <f t="shared" si="2"/>
        <v>0</v>
      </c>
      <c r="I234" s="42"/>
    </row>
    <row r="235" spans="2:9" x14ac:dyDescent="0.2">
      <c r="B235" s="50"/>
      <c r="C235" s="14"/>
      <c r="D235" s="22"/>
      <c r="E235" s="22"/>
      <c r="F235" s="22"/>
      <c r="G235" s="39"/>
      <c r="H235" s="25" t="str">
        <f t="shared" si="2"/>
        <v/>
      </c>
      <c r="I235" s="42"/>
    </row>
    <row r="236" spans="2:9" ht="25.5" x14ac:dyDescent="0.2">
      <c r="B236" s="50" t="s">
        <v>55</v>
      </c>
      <c r="C236" s="14" t="s">
        <v>317</v>
      </c>
      <c r="D236" s="22" t="s">
        <v>26</v>
      </c>
      <c r="E236" s="22"/>
      <c r="F236" s="22"/>
      <c r="G236" s="39"/>
      <c r="H236" s="25">
        <f t="shared" si="2"/>
        <v>0</v>
      </c>
      <c r="I236" s="42"/>
    </row>
    <row r="237" spans="2:9" x14ac:dyDescent="0.2">
      <c r="B237" s="50"/>
      <c r="C237" s="14"/>
      <c r="D237" s="22"/>
      <c r="E237" s="22"/>
      <c r="F237" s="22"/>
      <c r="G237" s="39"/>
      <c r="H237" s="25" t="str">
        <f t="shared" si="2"/>
        <v/>
      </c>
      <c r="I237" s="42"/>
    </row>
    <row r="238" spans="2:9" ht="25.5" x14ac:dyDescent="0.2">
      <c r="B238" s="50" t="s">
        <v>65</v>
      </c>
      <c r="C238" s="14" t="s">
        <v>318</v>
      </c>
      <c r="D238" s="22" t="s">
        <v>26</v>
      </c>
      <c r="E238" s="22"/>
      <c r="F238" s="22"/>
      <c r="G238" s="39"/>
      <c r="H238" s="25">
        <f t="shared" si="2"/>
        <v>0</v>
      </c>
      <c r="I238" s="42"/>
    </row>
    <row r="239" spans="2:9" x14ac:dyDescent="0.2">
      <c r="B239" s="50"/>
      <c r="C239" s="14"/>
      <c r="D239" s="22"/>
      <c r="E239" s="22"/>
      <c r="F239" s="22"/>
      <c r="G239" s="39"/>
      <c r="H239" s="25" t="str">
        <f t="shared" si="2"/>
        <v/>
      </c>
      <c r="I239" s="42"/>
    </row>
    <row r="240" spans="2:9" ht="25.5" x14ac:dyDescent="0.2">
      <c r="B240" s="50" t="s">
        <v>57</v>
      </c>
      <c r="C240" s="14" t="s">
        <v>319</v>
      </c>
      <c r="D240" s="22" t="s">
        <v>26</v>
      </c>
      <c r="E240" s="22"/>
      <c r="F240" s="22"/>
      <c r="G240" s="39"/>
      <c r="H240" s="25">
        <f t="shared" si="2"/>
        <v>0</v>
      </c>
      <c r="I240" s="42"/>
    </row>
    <row r="241" spans="2:9" x14ac:dyDescent="0.2">
      <c r="B241" s="50"/>
      <c r="C241" s="14"/>
      <c r="D241" s="22"/>
      <c r="E241" s="22"/>
      <c r="F241" s="22"/>
      <c r="G241" s="39"/>
      <c r="H241" s="25" t="str">
        <f t="shared" si="2"/>
        <v/>
      </c>
      <c r="I241" s="42"/>
    </row>
    <row r="242" spans="2:9" x14ac:dyDescent="0.2">
      <c r="B242" s="50"/>
      <c r="C242" s="14"/>
      <c r="D242" s="22"/>
      <c r="E242" s="22"/>
      <c r="F242" s="22"/>
      <c r="G242" s="39"/>
      <c r="H242" s="25"/>
      <c r="I242" s="42"/>
    </row>
    <row r="243" spans="2:9" x14ac:dyDescent="0.2">
      <c r="B243" s="50"/>
      <c r="C243" s="14"/>
      <c r="D243" s="22"/>
      <c r="E243" s="22"/>
      <c r="F243" s="22"/>
      <c r="G243" s="39"/>
      <c r="H243" s="25"/>
      <c r="I243" s="42"/>
    </row>
    <row r="244" spans="2:9" x14ac:dyDescent="0.2">
      <c r="B244" s="50"/>
      <c r="C244" s="14"/>
      <c r="D244" s="22"/>
      <c r="E244" s="22"/>
      <c r="F244" s="22"/>
      <c r="G244" s="39"/>
      <c r="H244" s="25"/>
      <c r="I244" s="42"/>
    </row>
    <row r="245" spans="2:9" s="30" customFormat="1" ht="19.5" customHeight="1" x14ac:dyDescent="0.2">
      <c r="B245" s="106" t="str">
        <f>$B$10</f>
        <v>C5.5</v>
      </c>
      <c r="C245" s="31" t="s">
        <v>14</v>
      </c>
      <c r="D245" s="32"/>
      <c r="E245" s="32"/>
      <c r="F245" s="33"/>
      <c r="G245" s="32"/>
      <c r="H245" s="34">
        <f>SUM(H198:H244)</f>
        <v>0</v>
      </c>
      <c r="I245" s="35"/>
    </row>
    <row r="246" spans="2:9" x14ac:dyDescent="0.2">
      <c r="B246" s="449" t="str">
        <f>Client1</f>
        <v>Province of KwaZulu-Natal</v>
      </c>
      <c r="C246" s="449"/>
      <c r="D246" s="449"/>
      <c r="E246" s="449"/>
      <c r="F246" s="450" t="str">
        <f>"Contract No. "&amp;ContractNo</f>
        <v>Contract No. ZNB01127/00000/00/HOD/INF/21/T</v>
      </c>
      <c r="G246" s="450"/>
      <c r="H246" s="450"/>
    </row>
    <row r="247" spans="2:9" x14ac:dyDescent="0.2">
      <c r="B247" s="449" t="str">
        <f>Client2</f>
        <v>Department of Transport</v>
      </c>
      <c r="C247" s="449"/>
      <c r="D247" s="449"/>
      <c r="E247" s="449"/>
      <c r="F247" s="450"/>
      <c r="G247" s="450"/>
      <c r="H247" s="450"/>
    </row>
    <row r="248" spans="2:9" x14ac:dyDescent="0.2">
      <c r="B248" s="452"/>
      <c r="C248" s="452"/>
      <c r="D248" s="452"/>
      <c r="E248" s="452"/>
      <c r="F248" s="451"/>
      <c r="G248" s="451"/>
      <c r="H248" s="451"/>
    </row>
    <row r="249" spans="2:9" x14ac:dyDescent="0.2">
      <c r="B249" s="443" t="s">
        <v>8</v>
      </c>
      <c r="C249" s="444"/>
      <c r="D249" s="444"/>
      <c r="E249" s="444"/>
      <c r="F249" s="444"/>
      <c r="G249" s="444"/>
      <c r="H249" s="453" t="str">
        <f>$H$4</f>
        <v>CHAPTER C5.5</v>
      </c>
      <c r="I249" s="6"/>
    </row>
    <row r="250" spans="2:9" x14ac:dyDescent="0.2">
      <c r="B250" s="445" t="str">
        <f>ContractDescription</f>
        <v>REHABILITATION OF PROVINCIAL ROAD P47-3 (KM 38.00 TO KM 48.00) IN THE EMPANGENI REGION</v>
      </c>
      <c r="C250" s="446"/>
      <c r="D250" s="446"/>
      <c r="E250" s="446"/>
      <c r="F250" s="446"/>
      <c r="G250" s="446"/>
      <c r="H250" s="450"/>
      <c r="I250" s="8"/>
    </row>
    <row r="251" spans="2:9" x14ac:dyDescent="0.2">
      <c r="B251" s="445"/>
      <c r="C251" s="446"/>
      <c r="D251" s="446"/>
      <c r="E251" s="446"/>
      <c r="F251" s="446"/>
      <c r="G251" s="446"/>
      <c r="H251" s="450"/>
      <c r="I251" s="8"/>
    </row>
    <row r="252" spans="2:9" x14ac:dyDescent="0.2">
      <c r="B252" s="447"/>
      <c r="C252" s="448"/>
      <c r="D252" s="448"/>
      <c r="E252" s="448"/>
      <c r="F252" s="448"/>
      <c r="G252" s="448"/>
      <c r="H252" s="451"/>
      <c r="I252" s="8"/>
    </row>
    <row r="253" spans="2:9" s="9" customFormat="1" ht="24.95" customHeight="1" x14ac:dyDescent="0.2">
      <c r="B253" s="72" t="s">
        <v>0</v>
      </c>
      <c r="C253" s="11" t="s">
        <v>1</v>
      </c>
      <c r="D253" s="11" t="s">
        <v>2</v>
      </c>
      <c r="E253" s="11" t="s">
        <v>10</v>
      </c>
      <c r="F253" s="11" t="s">
        <v>3</v>
      </c>
      <c r="G253" s="11" t="s">
        <v>4</v>
      </c>
      <c r="H253" s="11" t="s">
        <v>5</v>
      </c>
      <c r="I253" s="12"/>
    </row>
    <row r="254" spans="2:9" s="30" customFormat="1" ht="19.5" customHeight="1" x14ac:dyDescent="0.2">
      <c r="B254" s="76"/>
      <c r="C254" s="31" t="s">
        <v>29</v>
      </c>
      <c r="D254" s="32"/>
      <c r="E254" s="32"/>
      <c r="F254" s="33"/>
      <c r="G254" s="32"/>
      <c r="H254" s="34">
        <f>H245</f>
        <v>0</v>
      </c>
      <c r="I254" s="35"/>
    </row>
    <row r="255" spans="2:9" x14ac:dyDescent="0.2">
      <c r="B255" s="50"/>
      <c r="C255" s="14"/>
      <c r="D255" s="22"/>
      <c r="E255" s="22"/>
      <c r="F255" s="22"/>
      <c r="G255" s="39"/>
      <c r="H255" s="25"/>
      <c r="I255" s="42"/>
    </row>
    <row r="256" spans="2:9" ht="25.5" x14ac:dyDescent="0.2">
      <c r="B256" s="50" t="s">
        <v>345</v>
      </c>
      <c r="C256" s="14" t="s">
        <v>346</v>
      </c>
      <c r="D256" s="22"/>
      <c r="E256" s="22"/>
      <c r="F256" s="22"/>
      <c r="G256" s="39"/>
      <c r="H256" s="25" t="str">
        <f t="shared" si="2"/>
        <v/>
      </c>
      <c r="I256" s="42"/>
    </row>
    <row r="257" spans="2:9" x14ac:dyDescent="0.2">
      <c r="B257" s="50"/>
      <c r="C257" s="14"/>
      <c r="D257" s="22"/>
      <c r="E257" s="22"/>
      <c r="F257" s="22"/>
      <c r="G257" s="39"/>
      <c r="H257" s="25" t="str">
        <f t="shared" si="2"/>
        <v/>
      </c>
      <c r="I257" s="42"/>
    </row>
    <row r="258" spans="2:9" ht="25.5" x14ac:dyDescent="0.2">
      <c r="B258" s="50" t="s">
        <v>53</v>
      </c>
      <c r="C258" s="14" t="s">
        <v>316</v>
      </c>
      <c r="D258" s="22" t="s">
        <v>26</v>
      </c>
      <c r="E258" s="22"/>
      <c r="F258" s="22"/>
      <c r="G258" s="39"/>
      <c r="H258" s="25">
        <f t="shared" si="2"/>
        <v>0</v>
      </c>
      <c r="I258" s="42"/>
    </row>
    <row r="259" spans="2:9" x14ac:dyDescent="0.2">
      <c r="B259" s="50"/>
      <c r="C259" s="14"/>
      <c r="D259" s="22"/>
      <c r="E259" s="22"/>
      <c r="F259" s="22"/>
      <c r="G259" s="39"/>
      <c r="H259" s="25" t="str">
        <f t="shared" si="2"/>
        <v/>
      </c>
      <c r="I259" s="42"/>
    </row>
    <row r="260" spans="2:9" ht="25.5" x14ac:dyDescent="0.2">
      <c r="B260" s="50" t="s">
        <v>55</v>
      </c>
      <c r="C260" s="14" t="s">
        <v>317</v>
      </c>
      <c r="D260" s="22" t="s">
        <v>26</v>
      </c>
      <c r="E260" s="22"/>
      <c r="F260" s="22"/>
      <c r="G260" s="39"/>
      <c r="H260" s="25">
        <f t="shared" si="2"/>
        <v>0</v>
      </c>
      <c r="I260" s="42"/>
    </row>
    <row r="261" spans="2:9" x14ac:dyDescent="0.2">
      <c r="B261" s="50"/>
      <c r="C261" s="14"/>
      <c r="D261" s="22"/>
      <c r="E261" s="22"/>
      <c r="F261" s="22"/>
      <c r="G261" s="39"/>
      <c r="H261" s="25" t="str">
        <f t="shared" si="2"/>
        <v/>
      </c>
      <c r="I261" s="42"/>
    </row>
    <row r="262" spans="2:9" ht="25.5" x14ac:dyDescent="0.2">
      <c r="B262" s="50" t="s">
        <v>65</v>
      </c>
      <c r="C262" s="14" t="s">
        <v>318</v>
      </c>
      <c r="D262" s="22" t="s">
        <v>26</v>
      </c>
      <c r="E262" s="22"/>
      <c r="F262" s="22"/>
      <c r="G262" s="39"/>
      <c r="H262" s="25">
        <f t="shared" si="2"/>
        <v>0</v>
      </c>
      <c r="I262" s="42"/>
    </row>
    <row r="263" spans="2:9" x14ac:dyDescent="0.2">
      <c r="B263" s="50"/>
      <c r="C263" s="14"/>
      <c r="D263" s="22"/>
      <c r="E263" s="22"/>
      <c r="F263" s="22"/>
      <c r="G263" s="39"/>
      <c r="H263" s="25" t="str">
        <f t="shared" si="2"/>
        <v/>
      </c>
      <c r="I263" s="42"/>
    </row>
    <row r="264" spans="2:9" ht="25.5" x14ac:dyDescent="0.2">
      <c r="B264" s="50" t="s">
        <v>57</v>
      </c>
      <c r="C264" s="14" t="s">
        <v>319</v>
      </c>
      <c r="D264" s="22" t="s">
        <v>26</v>
      </c>
      <c r="E264" s="22"/>
      <c r="F264" s="22"/>
      <c r="G264" s="39"/>
      <c r="H264" s="25">
        <f t="shared" si="2"/>
        <v>0</v>
      </c>
      <c r="I264" s="42"/>
    </row>
    <row r="265" spans="2:9" x14ac:dyDescent="0.2">
      <c r="B265" s="50"/>
      <c r="C265" s="14"/>
      <c r="D265" s="22"/>
      <c r="E265" s="22"/>
      <c r="F265" s="22"/>
      <c r="G265" s="39"/>
      <c r="H265" s="25" t="str">
        <f t="shared" si="2"/>
        <v/>
      </c>
      <c r="I265" s="42"/>
    </row>
    <row r="266" spans="2:9" ht="38.25" x14ac:dyDescent="0.2">
      <c r="B266" s="50" t="s">
        <v>347</v>
      </c>
      <c r="C266" s="14" t="s">
        <v>348</v>
      </c>
      <c r="D266" s="22"/>
      <c r="E266" s="22"/>
      <c r="F266" s="22"/>
      <c r="G266" s="39"/>
      <c r="H266" s="25" t="str">
        <f t="shared" si="2"/>
        <v/>
      </c>
      <c r="I266" s="42"/>
    </row>
    <row r="267" spans="2:9" x14ac:dyDescent="0.2">
      <c r="B267" s="50"/>
      <c r="C267" s="14"/>
      <c r="D267" s="22"/>
      <c r="E267" s="22"/>
      <c r="F267" s="22"/>
      <c r="G267" s="39"/>
      <c r="H267" s="25" t="str">
        <f t="shared" si="2"/>
        <v/>
      </c>
      <c r="I267" s="42"/>
    </row>
    <row r="268" spans="2:9" ht="25.5" x14ac:dyDescent="0.2">
      <c r="B268" s="50" t="s">
        <v>349</v>
      </c>
      <c r="C268" s="14" t="s">
        <v>355</v>
      </c>
      <c r="D268" s="22"/>
      <c r="E268" s="22"/>
      <c r="F268" s="22"/>
      <c r="G268" s="39"/>
      <c r="H268" s="25" t="str">
        <f t="shared" ref="H268:H345" si="3">IF(D268="","",F268*G268)</f>
        <v/>
      </c>
      <c r="I268" s="42"/>
    </row>
    <row r="269" spans="2:9" x14ac:dyDescent="0.2">
      <c r="B269" s="50"/>
      <c r="C269" s="14"/>
      <c r="D269" s="22"/>
      <c r="E269" s="22"/>
      <c r="F269" s="22"/>
      <c r="G269" s="39"/>
      <c r="H269" s="25" t="str">
        <f t="shared" si="3"/>
        <v/>
      </c>
      <c r="I269" s="42"/>
    </row>
    <row r="270" spans="2:9" ht="25.5" x14ac:dyDescent="0.2">
      <c r="B270" s="50" t="s">
        <v>53</v>
      </c>
      <c r="C270" s="14" t="s">
        <v>316</v>
      </c>
      <c r="D270" s="22" t="s">
        <v>26</v>
      </c>
      <c r="E270" s="22"/>
      <c r="F270" s="22"/>
      <c r="G270" s="39"/>
      <c r="H270" s="25">
        <f t="shared" si="3"/>
        <v>0</v>
      </c>
      <c r="I270" s="42"/>
    </row>
    <row r="271" spans="2:9" x14ac:dyDescent="0.2">
      <c r="B271" s="50"/>
      <c r="C271" s="14"/>
      <c r="D271" s="22"/>
      <c r="E271" s="22"/>
      <c r="F271" s="22"/>
      <c r="G271" s="39"/>
      <c r="H271" s="25" t="str">
        <f t="shared" si="3"/>
        <v/>
      </c>
      <c r="I271" s="42"/>
    </row>
    <row r="272" spans="2:9" ht="25.5" x14ac:dyDescent="0.2">
      <c r="B272" s="50" t="s">
        <v>55</v>
      </c>
      <c r="C272" s="14" t="s">
        <v>317</v>
      </c>
      <c r="D272" s="22" t="s">
        <v>26</v>
      </c>
      <c r="E272" s="22"/>
      <c r="F272" s="22"/>
      <c r="G272" s="39"/>
      <c r="H272" s="25">
        <f t="shared" si="3"/>
        <v>0</v>
      </c>
      <c r="I272" s="42"/>
    </row>
    <row r="273" spans="2:9" x14ac:dyDescent="0.2">
      <c r="B273" s="50"/>
      <c r="C273" s="14"/>
      <c r="D273" s="22"/>
      <c r="E273" s="22"/>
      <c r="F273" s="22"/>
      <c r="G273" s="39"/>
      <c r="H273" s="25" t="str">
        <f t="shared" si="3"/>
        <v/>
      </c>
      <c r="I273" s="42"/>
    </row>
    <row r="274" spans="2:9" ht="25.5" x14ac:dyDescent="0.2">
      <c r="B274" s="50" t="s">
        <v>65</v>
      </c>
      <c r="C274" s="14" t="s">
        <v>318</v>
      </c>
      <c r="D274" s="22" t="s">
        <v>26</v>
      </c>
      <c r="E274" s="22"/>
      <c r="F274" s="22"/>
      <c r="G274" s="39"/>
      <c r="H274" s="25">
        <f t="shared" si="3"/>
        <v>0</v>
      </c>
      <c r="I274" s="42"/>
    </row>
    <row r="275" spans="2:9" x14ac:dyDescent="0.2">
      <c r="B275" s="50"/>
      <c r="C275" s="14"/>
      <c r="D275" s="22"/>
      <c r="E275" s="22"/>
      <c r="F275" s="22"/>
      <c r="G275" s="39"/>
      <c r="H275" s="25" t="str">
        <f t="shared" si="3"/>
        <v/>
      </c>
      <c r="I275" s="42"/>
    </row>
    <row r="276" spans="2:9" ht="25.5" x14ac:dyDescent="0.2">
      <c r="B276" s="50" t="s">
        <v>57</v>
      </c>
      <c r="C276" s="14" t="s">
        <v>319</v>
      </c>
      <c r="D276" s="22" t="s">
        <v>26</v>
      </c>
      <c r="E276" s="22"/>
      <c r="F276" s="22"/>
      <c r="G276" s="39"/>
      <c r="H276" s="25">
        <f t="shared" si="3"/>
        <v>0</v>
      </c>
      <c r="I276" s="42"/>
    </row>
    <row r="277" spans="2:9" x14ac:dyDescent="0.2">
      <c r="B277" s="50"/>
      <c r="C277" s="14"/>
      <c r="D277" s="22"/>
      <c r="E277" s="22"/>
      <c r="F277" s="22"/>
      <c r="G277" s="39"/>
      <c r="H277" s="25" t="str">
        <f t="shared" si="3"/>
        <v/>
      </c>
      <c r="I277" s="42"/>
    </row>
    <row r="278" spans="2:9" ht="25.5" x14ac:dyDescent="0.2">
      <c r="B278" s="50" t="s">
        <v>350</v>
      </c>
      <c r="C278" s="14" t="s">
        <v>337</v>
      </c>
      <c r="D278" s="22"/>
      <c r="E278" s="22"/>
      <c r="F278" s="22"/>
      <c r="G278" s="39"/>
      <c r="H278" s="25" t="str">
        <f t="shared" si="3"/>
        <v/>
      </c>
      <c r="I278" s="42"/>
    </row>
    <row r="279" spans="2:9" x14ac:dyDescent="0.2">
      <c r="B279" s="50"/>
      <c r="C279" s="14"/>
      <c r="D279" s="22"/>
      <c r="E279" s="22"/>
      <c r="F279" s="22"/>
      <c r="G279" s="39"/>
      <c r="H279" s="25" t="str">
        <f t="shared" si="3"/>
        <v/>
      </c>
      <c r="I279" s="42"/>
    </row>
    <row r="280" spans="2:9" ht="25.5" x14ac:dyDescent="0.2">
      <c r="B280" s="50" t="s">
        <v>53</v>
      </c>
      <c r="C280" s="14" t="s">
        <v>316</v>
      </c>
      <c r="D280" s="22" t="s">
        <v>26</v>
      </c>
      <c r="E280" s="22"/>
      <c r="F280" s="22"/>
      <c r="G280" s="39"/>
      <c r="H280" s="25">
        <f t="shared" si="3"/>
        <v>0</v>
      </c>
      <c r="I280" s="42"/>
    </row>
    <row r="281" spans="2:9" x14ac:dyDescent="0.2">
      <c r="B281" s="50"/>
      <c r="C281" s="14"/>
      <c r="D281" s="22"/>
      <c r="E281" s="22"/>
      <c r="F281" s="22"/>
      <c r="G281" s="39"/>
      <c r="H281" s="25" t="str">
        <f t="shared" si="3"/>
        <v/>
      </c>
      <c r="I281" s="42"/>
    </row>
    <row r="282" spans="2:9" ht="25.5" x14ac:dyDescent="0.2">
      <c r="B282" s="50" t="s">
        <v>55</v>
      </c>
      <c r="C282" s="14" t="s">
        <v>317</v>
      </c>
      <c r="D282" s="22" t="s">
        <v>26</v>
      </c>
      <c r="E282" s="22"/>
      <c r="F282" s="22"/>
      <c r="G282" s="39"/>
      <c r="H282" s="25">
        <f t="shared" si="3"/>
        <v>0</v>
      </c>
      <c r="I282" s="42"/>
    </row>
    <row r="283" spans="2:9" x14ac:dyDescent="0.2">
      <c r="B283" s="50"/>
      <c r="C283" s="14"/>
      <c r="D283" s="22"/>
      <c r="E283" s="22"/>
      <c r="F283" s="22"/>
      <c r="G283" s="39"/>
      <c r="H283" s="25" t="str">
        <f t="shared" si="3"/>
        <v/>
      </c>
      <c r="I283" s="42"/>
    </row>
    <row r="284" spans="2:9" ht="25.5" x14ac:dyDescent="0.2">
      <c r="B284" s="50" t="s">
        <v>65</v>
      </c>
      <c r="C284" s="14" t="s">
        <v>318</v>
      </c>
      <c r="D284" s="22" t="s">
        <v>26</v>
      </c>
      <c r="E284" s="22"/>
      <c r="F284" s="22"/>
      <c r="G284" s="39"/>
      <c r="H284" s="25">
        <f t="shared" si="3"/>
        <v>0</v>
      </c>
      <c r="I284" s="42"/>
    </row>
    <row r="285" spans="2:9" x14ac:dyDescent="0.2">
      <c r="B285" s="50"/>
      <c r="C285" s="14"/>
      <c r="D285" s="22"/>
      <c r="E285" s="22"/>
      <c r="F285" s="22"/>
      <c r="G285" s="39"/>
      <c r="H285" s="25" t="str">
        <f t="shared" si="3"/>
        <v/>
      </c>
      <c r="I285" s="42"/>
    </row>
    <row r="286" spans="2:9" ht="25.5" x14ac:dyDescent="0.2">
      <c r="B286" s="50" t="s">
        <v>57</v>
      </c>
      <c r="C286" s="14" t="s">
        <v>319</v>
      </c>
      <c r="D286" s="22" t="s">
        <v>26</v>
      </c>
      <c r="E286" s="22"/>
      <c r="F286" s="22"/>
      <c r="G286" s="39"/>
      <c r="H286" s="25">
        <f t="shared" si="3"/>
        <v>0</v>
      </c>
      <c r="I286" s="42"/>
    </row>
    <row r="287" spans="2:9" x14ac:dyDescent="0.2">
      <c r="B287" s="50"/>
      <c r="C287" s="14"/>
      <c r="D287" s="22"/>
      <c r="E287" s="22"/>
      <c r="F287" s="22"/>
      <c r="G287" s="39"/>
      <c r="H287" s="25" t="str">
        <f t="shared" si="3"/>
        <v/>
      </c>
      <c r="I287" s="42"/>
    </row>
    <row r="288" spans="2:9" ht="25.5" x14ac:dyDescent="0.2">
      <c r="B288" s="50" t="s">
        <v>351</v>
      </c>
      <c r="C288" s="14" t="s">
        <v>330</v>
      </c>
      <c r="D288" s="22"/>
      <c r="E288" s="22"/>
      <c r="F288" s="22"/>
      <c r="G288" s="39"/>
      <c r="H288" s="25" t="str">
        <f t="shared" si="3"/>
        <v/>
      </c>
      <c r="I288" s="42"/>
    </row>
    <row r="289" spans="2:9" x14ac:dyDescent="0.2">
      <c r="B289" s="50"/>
      <c r="C289" s="14"/>
      <c r="D289" s="22"/>
      <c r="E289" s="22"/>
      <c r="F289" s="22"/>
      <c r="G289" s="39"/>
      <c r="H289" s="25" t="str">
        <f t="shared" si="3"/>
        <v/>
      </c>
      <c r="I289" s="42"/>
    </row>
    <row r="290" spans="2:9" ht="25.5" x14ac:dyDescent="0.2">
      <c r="B290" s="50" t="s">
        <v>53</v>
      </c>
      <c r="C290" s="14" t="s">
        <v>316</v>
      </c>
      <c r="D290" s="22" t="s">
        <v>26</v>
      </c>
      <c r="E290" s="22"/>
      <c r="F290" s="22"/>
      <c r="G290" s="39"/>
      <c r="H290" s="25">
        <f t="shared" si="3"/>
        <v>0</v>
      </c>
      <c r="I290" s="42"/>
    </row>
    <row r="291" spans="2:9" x14ac:dyDescent="0.2">
      <c r="B291" s="50"/>
      <c r="C291" s="14"/>
      <c r="D291" s="22"/>
      <c r="E291" s="22"/>
      <c r="F291" s="22"/>
      <c r="G291" s="39"/>
      <c r="H291" s="25" t="str">
        <f t="shared" si="3"/>
        <v/>
      </c>
      <c r="I291" s="42"/>
    </row>
    <row r="292" spans="2:9" ht="25.5" x14ac:dyDescent="0.2">
      <c r="B292" s="50" t="s">
        <v>55</v>
      </c>
      <c r="C292" s="14" t="s">
        <v>317</v>
      </c>
      <c r="D292" s="22" t="s">
        <v>26</v>
      </c>
      <c r="E292" s="22"/>
      <c r="F292" s="22"/>
      <c r="G292" s="39"/>
      <c r="H292" s="25">
        <f t="shared" si="3"/>
        <v>0</v>
      </c>
      <c r="I292" s="42"/>
    </row>
    <row r="293" spans="2:9" x14ac:dyDescent="0.2">
      <c r="B293" s="50"/>
      <c r="C293" s="14"/>
      <c r="D293" s="22"/>
      <c r="E293" s="22"/>
      <c r="F293" s="22"/>
      <c r="G293" s="39"/>
      <c r="H293" s="25" t="str">
        <f t="shared" si="3"/>
        <v/>
      </c>
      <c r="I293" s="42"/>
    </row>
    <row r="294" spans="2:9" ht="25.5" x14ac:dyDescent="0.2">
      <c r="B294" s="50" t="s">
        <v>65</v>
      </c>
      <c r="C294" s="14" t="s">
        <v>318</v>
      </c>
      <c r="D294" s="22" t="s">
        <v>26</v>
      </c>
      <c r="E294" s="22"/>
      <c r="F294" s="22"/>
      <c r="G294" s="39"/>
      <c r="H294" s="25">
        <f t="shared" si="3"/>
        <v>0</v>
      </c>
      <c r="I294" s="42"/>
    </row>
    <row r="295" spans="2:9" x14ac:dyDescent="0.2">
      <c r="B295" s="50"/>
      <c r="C295" s="14"/>
      <c r="D295" s="22"/>
      <c r="E295" s="22"/>
      <c r="F295" s="22"/>
      <c r="G295" s="39"/>
      <c r="H295" s="25" t="str">
        <f t="shared" si="3"/>
        <v/>
      </c>
      <c r="I295" s="42"/>
    </row>
    <row r="296" spans="2:9" ht="25.5" x14ac:dyDescent="0.2">
      <c r="B296" s="50" t="s">
        <v>57</v>
      </c>
      <c r="C296" s="14" t="s">
        <v>319</v>
      </c>
      <c r="D296" s="22" t="s">
        <v>26</v>
      </c>
      <c r="E296" s="22"/>
      <c r="F296" s="22"/>
      <c r="G296" s="39"/>
      <c r="H296" s="25">
        <f t="shared" si="3"/>
        <v>0</v>
      </c>
      <c r="I296" s="42"/>
    </row>
    <row r="297" spans="2:9" x14ac:dyDescent="0.2">
      <c r="B297" s="50"/>
      <c r="C297" s="14"/>
      <c r="D297" s="22"/>
      <c r="E297" s="22"/>
      <c r="F297" s="22"/>
      <c r="G297" s="39"/>
      <c r="H297" s="25"/>
      <c r="I297" s="42"/>
    </row>
    <row r="298" spans="2:9" x14ac:dyDescent="0.2">
      <c r="B298" s="50"/>
      <c r="C298" s="14"/>
      <c r="D298" s="22"/>
      <c r="E298" s="22"/>
      <c r="F298" s="22"/>
      <c r="G298" s="39"/>
      <c r="H298" s="25"/>
      <c r="I298" s="42"/>
    </row>
    <row r="299" spans="2:9" x14ac:dyDescent="0.2">
      <c r="B299" s="50"/>
      <c r="C299" s="14"/>
      <c r="D299" s="22"/>
      <c r="E299" s="22"/>
      <c r="F299" s="22"/>
      <c r="G299" s="39"/>
      <c r="H299" s="25"/>
      <c r="I299" s="42"/>
    </row>
    <row r="300" spans="2:9" x14ac:dyDescent="0.2">
      <c r="B300" s="50"/>
      <c r="C300" s="14"/>
      <c r="D300" s="22"/>
      <c r="E300" s="22"/>
      <c r="F300" s="22"/>
      <c r="G300" s="39"/>
      <c r="H300" s="25" t="str">
        <f t="shared" si="3"/>
        <v/>
      </c>
      <c r="I300" s="42"/>
    </row>
    <row r="301" spans="2:9" s="30" customFormat="1" ht="19.5" customHeight="1" x14ac:dyDescent="0.2">
      <c r="B301" s="106" t="str">
        <f>$B$10</f>
        <v>C5.5</v>
      </c>
      <c r="C301" s="31" t="s">
        <v>14</v>
      </c>
      <c r="D301" s="32"/>
      <c r="E301" s="32"/>
      <c r="F301" s="33"/>
      <c r="G301" s="32"/>
      <c r="H301" s="34">
        <f>SUM(H254:H300)</f>
        <v>0</v>
      </c>
      <c r="I301" s="35"/>
    </row>
    <row r="302" spans="2:9" x14ac:dyDescent="0.2">
      <c r="B302" s="449" t="str">
        <f>Client1</f>
        <v>Province of KwaZulu-Natal</v>
      </c>
      <c r="C302" s="449"/>
      <c r="D302" s="449"/>
      <c r="E302" s="449"/>
      <c r="F302" s="450" t="str">
        <f>"Contract No. "&amp;ContractNo</f>
        <v>Contract No. ZNB01127/00000/00/HOD/INF/21/T</v>
      </c>
      <c r="G302" s="450"/>
      <c r="H302" s="450"/>
    </row>
    <row r="303" spans="2:9" x14ac:dyDescent="0.2">
      <c r="B303" s="449" t="str">
        <f>Client2</f>
        <v>Department of Transport</v>
      </c>
      <c r="C303" s="449"/>
      <c r="D303" s="449"/>
      <c r="E303" s="449"/>
      <c r="F303" s="450"/>
      <c r="G303" s="450"/>
      <c r="H303" s="450"/>
    </row>
    <row r="304" spans="2:9" x14ac:dyDescent="0.2">
      <c r="B304" s="452"/>
      <c r="C304" s="452"/>
      <c r="D304" s="452"/>
      <c r="E304" s="452"/>
      <c r="F304" s="451"/>
      <c r="G304" s="451"/>
      <c r="H304" s="451"/>
    </row>
    <row r="305" spans="2:9" x14ac:dyDescent="0.2">
      <c r="B305" s="443" t="s">
        <v>8</v>
      </c>
      <c r="C305" s="444"/>
      <c r="D305" s="444"/>
      <c r="E305" s="444"/>
      <c r="F305" s="444"/>
      <c r="G305" s="444"/>
      <c r="H305" s="453" t="str">
        <f>$H$4</f>
        <v>CHAPTER C5.5</v>
      </c>
      <c r="I305" s="6"/>
    </row>
    <row r="306" spans="2:9" x14ac:dyDescent="0.2">
      <c r="B306" s="445" t="str">
        <f>ContractDescription</f>
        <v>REHABILITATION OF PROVINCIAL ROAD P47-3 (KM 38.00 TO KM 48.00) IN THE EMPANGENI REGION</v>
      </c>
      <c r="C306" s="446"/>
      <c r="D306" s="446"/>
      <c r="E306" s="446"/>
      <c r="F306" s="446"/>
      <c r="G306" s="446"/>
      <c r="H306" s="450"/>
      <c r="I306" s="8"/>
    </row>
    <row r="307" spans="2:9" x14ac:dyDescent="0.2">
      <c r="B307" s="445"/>
      <c r="C307" s="446"/>
      <c r="D307" s="446"/>
      <c r="E307" s="446"/>
      <c r="F307" s="446"/>
      <c r="G307" s="446"/>
      <c r="H307" s="450"/>
      <c r="I307" s="8"/>
    </row>
    <row r="308" spans="2:9" x14ac:dyDescent="0.2">
      <c r="B308" s="447"/>
      <c r="C308" s="448"/>
      <c r="D308" s="448"/>
      <c r="E308" s="448"/>
      <c r="F308" s="448"/>
      <c r="G308" s="448"/>
      <c r="H308" s="451"/>
      <c r="I308" s="8"/>
    </row>
    <row r="309" spans="2:9" s="9" customFormat="1" ht="24.95" customHeight="1" x14ac:dyDescent="0.2">
      <c r="B309" s="72" t="s">
        <v>0</v>
      </c>
      <c r="C309" s="11" t="s">
        <v>1</v>
      </c>
      <c r="D309" s="11" t="s">
        <v>2</v>
      </c>
      <c r="E309" s="11" t="s">
        <v>10</v>
      </c>
      <c r="F309" s="11" t="s">
        <v>3</v>
      </c>
      <c r="G309" s="11" t="s">
        <v>4</v>
      </c>
      <c r="H309" s="11" t="s">
        <v>5</v>
      </c>
      <c r="I309" s="12"/>
    </row>
    <row r="310" spans="2:9" s="30" customFormat="1" ht="19.5" customHeight="1" x14ac:dyDescent="0.2">
      <c r="B310" s="76"/>
      <c r="C310" s="31" t="s">
        <v>29</v>
      </c>
      <c r="D310" s="32"/>
      <c r="E310" s="32"/>
      <c r="F310" s="33"/>
      <c r="G310" s="32"/>
      <c r="H310" s="34">
        <f>H301</f>
        <v>0</v>
      </c>
      <c r="I310" s="35"/>
    </row>
    <row r="311" spans="2:9" x14ac:dyDescent="0.2">
      <c r="B311" s="50"/>
      <c r="C311" s="14"/>
      <c r="D311" s="22"/>
      <c r="E311" s="22"/>
      <c r="F311" s="22"/>
      <c r="G311" s="39"/>
      <c r="H311" s="25"/>
      <c r="I311" s="42"/>
    </row>
    <row r="312" spans="2:9" ht="38.25" x14ac:dyDescent="0.2">
      <c r="B312" s="50" t="s">
        <v>352</v>
      </c>
      <c r="C312" s="14" t="s">
        <v>353</v>
      </c>
      <c r="D312" s="22"/>
      <c r="E312" s="22"/>
      <c r="F312" s="22"/>
      <c r="G312" s="39"/>
      <c r="H312" s="25" t="str">
        <f t="shared" si="3"/>
        <v/>
      </c>
      <c r="I312" s="42"/>
    </row>
    <row r="313" spans="2:9" x14ac:dyDescent="0.2">
      <c r="B313" s="50"/>
      <c r="C313" s="14"/>
      <c r="D313" s="22"/>
      <c r="E313" s="22"/>
      <c r="F313" s="22"/>
      <c r="G313" s="39"/>
      <c r="H313" s="25" t="str">
        <f t="shared" si="3"/>
        <v/>
      </c>
      <c r="I313" s="42"/>
    </row>
    <row r="314" spans="2:9" ht="25.5" x14ac:dyDescent="0.2">
      <c r="B314" s="50" t="s">
        <v>354</v>
      </c>
      <c r="C314" s="14" t="s">
        <v>356</v>
      </c>
      <c r="D314" s="22"/>
      <c r="E314" s="22"/>
      <c r="F314" s="22"/>
      <c r="G314" s="39"/>
      <c r="H314" s="25" t="str">
        <f t="shared" si="3"/>
        <v/>
      </c>
      <c r="I314" s="42"/>
    </row>
    <row r="315" spans="2:9" x14ac:dyDescent="0.2">
      <c r="B315" s="50"/>
      <c r="C315" s="14"/>
      <c r="D315" s="22"/>
      <c r="E315" s="22"/>
      <c r="F315" s="22"/>
      <c r="G315" s="39"/>
      <c r="H315" s="25" t="str">
        <f t="shared" si="3"/>
        <v/>
      </c>
      <c r="I315" s="42"/>
    </row>
    <row r="316" spans="2:9" ht="25.5" x14ac:dyDescent="0.2">
      <c r="B316" s="50" t="s">
        <v>53</v>
      </c>
      <c r="C316" s="14" t="s">
        <v>316</v>
      </c>
      <c r="D316" s="22" t="s">
        <v>26</v>
      </c>
      <c r="E316" s="22"/>
      <c r="F316" s="22"/>
      <c r="G316" s="39"/>
      <c r="H316" s="25">
        <f t="shared" si="3"/>
        <v>0</v>
      </c>
      <c r="I316" s="42"/>
    </row>
    <row r="317" spans="2:9" x14ac:dyDescent="0.2">
      <c r="B317" s="50"/>
      <c r="C317" s="14"/>
      <c r="D317" s="22"/>
      <c r="E317" s="22"/>
      <c r="F317" s="22"/>
      <c r="G317" s="39"/>
      <c r="H317" s="25" t="str">
        <f t="shared" si="3"/>
        <v/>
      </c>
      <c r="I317" s="42"/>
    </row>
    <row r="318" spans="2:9" ht="25.5" x14ac:dyDescent="0.2">
      <c r="B318" s="50" t="s">
        <v>55</v>
      </c>
      <c r="C318" s="14" t="s">
        <v>317</v>
      </c>
      <c r="D318" s="22" t="s">
        <v>26</v>
      </c>
      <c r="E318" s="22"/>
      <c r="F318" s="22"/>
      <c r="G318" s="39"/>
      <c r="H318" s="25">
        <f t="shared" si="3"/>
        <v>0</v>
      </c>
      <c r="I318" s="42"/>
    </row>
    <row r="319" spans="2:9" x14ac:dyDescent="0.2">
      <c r="B319" s="50"/>
      <c r="C319" s="14"/>
      <c r="D319" s="22"/>
      <c r="E319" s="22"/>
      <c r="F319" s="22"/>
      <c r="G319" s="39"/>
      <c r="H319" s="25" t="str">
        <f t="shared" si="3"/>
        <v/>
      </c>
      <c r="I319" s="42"/>
    </row>
    <row r="320" spans="2:9" ht="25.5" x14ac:dyDescent="0.2">
      <c r="B320" s="50" t="s">
        <v>65</v>
      </c>
      <c r="C320" s="14" t="s">
        <v>318</v>
      </c>
      <c r="D320" s="22" t="s">
        <v>26</v>
      </c>
      <c r="E320" s="22"/>
      <c r="F320" s="22"/>
      <c r="G320" s="39"/>
      <c r="H320" s="25">
        <f t="shared" si="3"/>
        <v>0</v>
      </c>
      <c r="I320" s="42"/>
    </row>
    <row r="321" spans="2:9" x14ac:dyDescent="0.2">
      <c r="B321" s="50"/>
      <c r="C321" s="14"/>
      <c r="D321" s="22"/>
      <c r="E321" s="22"/>
      <c r="F321" s="22"/>
      <c r="G321" s="39"/>
      <c r="H321" s="25" t="str">
        <f t="shared" si="3"/>
        <v/>
      </c>
      <c r="I321" s="42"/>
    </row>
    <row r="322" spans="2:9" ht="25.5" x14ac:dyDescent="0.2">
      <c r="B322" s="50" t="s">
        <v>57</v>
      </c>
      <c r="C322" s="14" t="s">
        <v>319</v>
      </c>
      <c r="D322" s="22" t="s">
        <v>26</v>
      </c>
      <c r="E322" s="22"/>
      <c r="F322" s="22"/>
      <c r="G322" s="39"/>
      <c r="H322" s="25">
        <f t="shared" si="3"/>
        <v>0</v>
      </c>
      <c r="I322" s="42"/>
    </row>
    <row r="323" spans="2:9" x14ac:dyDescent="0.2">
      <c r="B323" s="50"/>
      <c r="C323" s="14"/>
      <c r="D323" s="22"/>
      <c r="E323" s="22"/>
      <c r="F323" s="22"/>
      <c r="G323" s="39"/>
      <c r="H323" s="25" t="str">
        <f t="shared" si="3"/>
        <v/>
      </c>
      <c r="I323" s="42"/>
    </row>
    <row r="324" spans="2:9" ht="25.5" x14ac:dyDescent="0.2">
      <c r="B324" s="50" t="s">
        <v>350</v>
      </c>
      <c r="C324" s="14" t="s">
        <v>357</v>
      </c>
      <c r="D324" s="22"/>
      <c r="E324" s="22"/>
      <c r="F324" s="22"/>
      <c r="G324" s="39"/>
      <c r="H324" s="25" t="str">
        <f t="shared" si="3"/>
        <v/>
      </c>
      <c r="I324" s="42"/>
    </row>
    <row r="325" spans="2:9" x14ac:dyDescent="0.2">
      <c r="B325" s="50"/>
      <c r="C325" s="14"/>
      <c r="D325" s="22"/>
      <c r="E325" s="22"/>
      <c r="F325" s="22"/>
      <c r="G325" s="39"/>
      <c r="H325" s="25" t="str">
        <f t="shared" si="3"/>
        <v/>
      </c>
      <c r="I325" s="42"/>
    </row>
    <row r="326" spans="2:9" ht="25.5" x14ac:dyDescent="0.2">
      <c r="B326" s="50" t="s">
        <v>53</v>
      </c>
      <c r="C326" s="14" t="s">
        <v>316</v>
      </c>
      <c r="D326" s="22" t="s">
        <v>26</v>
      </c>
      <c r="E326" s="22"/>
      <c r="F326" s="22"/>
      <c r="G326" s="39"/>
      <c r="H326" s="25">
        <f t="shared" si="3"/>
        <v>0</v>
      </c>
      <c r="I326" s="42"/>
    </row>
    <row r="327" spans="2:9" x14ac:dyDescent="0.2">
      <c r="B327" s="50"/>
      <c r="C327" s="14"/>
      <c r="D327" s="22"/>
      <c r="E327" s="22"/>
      <c r="F327" s="22"/>
      <c r="G327" s="39"/>
      <c r="H327" s="25" t="str">
        <f t="shared" si="3"/>
        <v/>
      </c>
      <c r="I327" s="42"/>
    </row>
    <row r="328" spans="2:9" ht="25.5" x14ac:dyDescent="0.2">
      <c r="B328" s="50" t="s">
        <v>55</v>
      </c>
      <c r="C328" s="14" t="s">
        <v>317</v>
      </c>
      <c r="D328" s="22" t="s">
        <v>26</v>
      </c>
      <c r="E328" s="22"/>
      <c r="F328" s="22"/>
      <c r="G328" s="39"/>
      <c r="H328" s="25">
        <f t="shared" si="3"/>
        <v>0</v>
      </c>
      <c r="I328" s="42"/>
    </row>
    <row r="329" spans="2:9" x14ac:dyDescent="0.2">
      <c r="B329" s="50"/>
      <c r="C329" s="14"/>
      <c r="D329" s="22"/>
      <c r="E329" s="22"/>
      <c r="F329" s="22"/>
      <c r="G329" s="39"/>
      <c r="H329" s="25" t="str">
        <f t="shared" si="3"/>
        <v/>
      </c>
      <c r="I329" s="42"/>
    </row>
    <row r="330" spans="2:9" ht="25.5" x14ac:dyDescent="0.2">
      <c r="B330" s="50" t="s">
        <v>65</v>
      </c>
      <c r="C330" s="14" t="s">
        <v>318</v>
      </c>
      <c r="D330" s="22" t="s">
        <v>26</v>
      </c>
      <c r="E330" s="22"/>
      <c r="F330" s="22"/>
      <c r="G330" s="39"/>
      <c r="H330" s="25">
        <f t="shared" si="3"/>
        <v>0</v>
      </c>
      <c r="I330" s="42"/>
    </row>
    <row r="331" spans="2:9" x14ac:dyDescent="0.2">
      <c r="B331" s="50"/>
      <c r="C331" s="14"/>
      <c r="D331" s="22"/>
      <c r="E331" s="22"/>
      <c r="F331" s="22"/>
      <c r="G331" s="39"/>
      <c r="H331" s="25" t="str">
        <f t="shared" si="3"/>
        <v/>
      </c>
      <c r="I331" s="42"/>
    </row>
    <row r="332" spans="2:9" ht="25.5" x14ac:dyDescent="0.2">
      <c r="B332" s="50" t="s">
        <v>57</v>
      </c>
      <c r="C332" s="14" t="s">
        <v>319</v>
      </c>
      <c r="D332" s="22" t="s">
        <v>26</v>
      </c>
      <c r="E332" s="22"/>
      <c r="F332" s="22"/>
      <c r="G332" s="39"/>
      <c r="H332" s="25">
        <f t="shared" si="3"/>
        <v>0</v>
      </c>
      <c r="I332" s="42"/>
    </row>
    <row r="333" spans="2:9" x14ac:dyDescent="0.2">
      <c r="B333" s="50"/>
      <c r="C333" s="14"/>
      <c r="D333" s="22"/>
      <c r="E333" s="22"/>
      <c r="F333" s="22"/>
      <c r="G333" s="39"/>
      <c r="H333" s="25" t="str">
        <f t="shared" si="3"/>
        <v/>
      </c>
      <c r="I333" s="42"/>
    </row>
    <row r="334" spans="2:9" ht="25.5" x14ac:dyDescent="0.2">
      <c r="B334" s="50" t="s">
        <v>351</v>
      </c>
      <c r="C334" s="14" t="s">
        <v>358</v>
      </c>
      <c r="D334" s="22"/>
      <c r="E334" s="22"/>
      <c r="F334" s="22"/>
      <c r="G334" s="39"/>
      <c r="H334" s="25" t="str">
        <f t="shared" si="3"/>
        <v/>
      </c>
      <c r="I334" s="42"/>
    </row>
    <row r="335" spans="2:9" x14ac:dyDescent="0.2">
      <c r="B335" s="50"/>
      <c r="C335" s="14"/>
      <c r="D335" s="22"/>
      <c r="E335" s="22"/>
      <c r="F335" s="22"/>
      <c r="G335" s="39"/>
      <c r="H335" s="25" t="str">
        <f t="shared" si="3"/>
        <v/>
      </c>
      <c r="I335" s="42"/>
    </row>
    <row r="336" spans="2:9" ht="25.5" x14ac:dyDescent="0.2">
      <c r="B336" s="50" t="s">
        <v>53</v>
      </c>
      <c r="C336" s="14" t="s">
        <v>316</v>
      </c>
      <c r="D336" s="22" t="s">
        <v>26</v>
      </c>
      <c r="E336" s="22"/>
      <c r="F336" s="22"/>
      <c r="G336" s="39"/>
      <c r="H336" s="25">
        <f t="shared" si="3"/>
        <v>0</v>
      </c>
      <c r="I336" s="42"/>
    </row>
    <row r="337" spans="2:9" x14ac:dyDescent="0.2">
      <c r="B337" s="50"/>
      <c r="C337" s="14"/>
      <c r="D337" s="22"/>
      <c r="E337" s="22"/>
      <c r="F337" s="22"/>
      <c r="G337" s="39"/>
      <c r="H337" s="25" t="str">
        <f t="shared" si="3"/>
        <v/>
      </c>
      <c r="I337" s="42"/>
    </row>
    <row r="338" spans="2:9" ht="25.5" x14ac:dyDescent="0.2">
      <c r="B338" s="50" t="s">
        <v>55</v>
      </c>
      <c r="C338" s="14" t="s">
        <v>317</v>
      </c>
      <c r="D338" s="22" t="s">
        <v>26</v>
      </c>
      <c r="E338" s="22"/>
      <c r="F338" s="22"/>
      <c r="G338" s="39"/>
      <c r="H338" s="25">
        <f t="shared" si="3"/>
        <v>0</v>
      </c>
      <c r="I338" s="42"/>
    </row>
    <row r="339" spans="2:9" x14ac:dyDescent="0.2">
      <c r="B339" s="50"/>
      <c r="C339" s="14"/>
      <c r="D339" s="22"/>
      <c r="E339" s="22"/>
      <c r="F339" s="22"/>
      <c r="G339" s="39"/>
      <c r="H339" s="25" t="str">
        <f t="shared" si="3"/>
        <v/>
      </c>
      <c r="I339" s="42"/>
    </row>
    <row r="340" spans="2:9" ht="25.5" x14ac:dyDescent="0.2">
      <c r="B340" s="50" t="s">
        <v>65</v>
      </c>
      <c r="C340" s="14" t="s">
        <v>318</v>
      </c>
      <c r="D340" s="22" t="s">
        <v>26</v>
      </c>
      <c r="E340" s="22"/>
      <c r="F340" s="22"/>
      <c r="G340" s="39"/>
      <c r="H340" s="25">
        <f t="shared" si="3"/>
        <v>0</v>
      </c>
      <c r="I340" s="42"/>
    </row>
    <row r="341" spans="2:9" x14ac:dyDescent="0.2">
      <c r="B341" s="50"/>
      <c r="C341" s="14"/>
      <c r="D341" s="22"/>
      <c r="E341" s="22"/>
      <c r="F341" s="22"/>
      <c r="G341" s="39"/>
      <c r="H341" s="25" t="str">
        <f t="shared" si="3"/>
        <v/>
      </c>
      <c r="I341" s="42"/>
    </row>
    <row r="342" spans="2:9" ht="25.5" x14ac:dyDescent="0.2">
      <c r="B342" s="50" t="s">
        <v>57</v>
      </c>
      <c r="C342" s="14" t="s">
        <v>319</v>
      </c>
      <c r="D342" s="22" t="s">
        <v>26</v>
      </c>
      <c r="E342" s="22"/>
      <c r="F342" s="22"/>
      <c r="G342" s="39"/>
      <c r="H342" s="25">
        <f t="shared" si="3"/>
        <v>0</v>
      </c>
      <c r="I342" s="42"/>
    </row>
    <row r="343" spans="2:9" x14ac:dyDescent="0.2">
      <c r="B343" s="50"/>
      <c r="C343" s="14"/>
      <c r="D343" s="22"/>
      <c r="E343" s="22"/>
      <c r="F343" s="22"/>
      <c r="G343" s="39"/>
      <c r="H343" s="25" t="str">
        <f t="shared" si="3"/>
        <v/>
      </c>
      <c r="I343" s="42"/>
    </row>
    <row r="344" spans="2:9" x14ac:dyDescent="0.2">
      <c r="B344" s="50" t="s">
        <v>359</v>
      </c>
      <c r="C344" s="14" t="s">
        <v>360</v>
      </c>
      <c r="D344" s="22"/>
      <c r="E344" s="22"/>
      <c r="F344" s="22"/>
      <c r="G344" s="39"/>
      <c r="H344" s="25" t="str">
        <f t="shared" si="3"/>
        <v/>
      </c>
      <c r="I344" s="42"/>
    </row>
    <row r="345" spans="2:9" x14ac:dyDescent="0.2">
      <c r="B345" s="50"/>
      <c r="C345" s="14"/>
      <c r="D345" s="22"/>
      <c r="E345" s="22"/>
      <c r="F345" s="22"/>
      <c r="G345" s="39"/>
      <c r="H345" s="25" t="str">
        <f t="shared" si="3"/>
        <v/>
      </c>
      <c r="I345" s="42"/>
    </row>
    <row r="346" spans="2:9" ht="14.25" x14ac:dyDescent="0.2">
      <c r="B346" s="50" t="s">
        <v>361</v>
      </c>
      <c r="C346" s="14" t="s">
        <v>362</v>
      </c>
      <c r="D346" s="22" t="s">
        <v>26</v>
      </c>
      <c r="E346" s="22"/>
      <c r="F346" s="22"/>
      <c r="G346" s="39"/>
      <c r="H346" s="25">
        <f t="shared" ref="H346:H452" si="4">IF(D346="","",F346*G346)</f>
        <v>0</v>
      </c>
      <c r="I346" s="42"/>
    </row>
    <row r="347" spans="2:9" x14ac:dyDescent="0.2">
      <c r="B347" s="50"/>
      <c r="C347" s="14"/>
      <c r="D347" s="22"/>
      <c r="E347" s="22"/>
      <c r="F347" s="22"/>
      <c r="G347" s="39"/>
      <c r="H347" s="25" t="str">
        <f t="shared" si="4"/>
        <v/>
      </c>
      <c r="I347" s="42"/>
    </row>
    <row r="348" spans="2:9" ht="14.25" x14ac:dyDescent="0.2">
      <c r="B348" s="50" t="s">
        <v>363</v>
      </c>
      <c r="C348" s="14" t="s">
        <v>364</v>
      </c>
      <c r="D348" s="22" t="s">
        <v>26</v>
      </c>
      <c r="E348" s="22"/>
      <c r="F348" s="22"/>
      <c r="G348" s="39"/>
      <c r="H348" s="25">
        <f t="shared" si="4"/>
        <v>0</v>
      </c>
      <c r="I348" s="42"/>
    </row>
    <row r="349" spans="2:9" x14ac:dyDescent="0.2">
      <c r="B349" s="50"/>
      <c r="C349" s="14"/>
      <c r="D349" s="22"/>
      <c r="E349" s="22"/>
      <c r="F349" s="22"/>
      <c r="G349" s="39"/>
      <c r="H349" s="25" t="str">
        <f t="shared" si="4"/>
        <v/>
      </c>
      <c r="I349" s="42"/>
    </row>
    <row r="350" spans="2:9" ht="14.25" x14ac:dyDescent="0.2">
      <c r="B350" s="50" t="s">
        <v>365</v>
      </c>
      <c r="C350" s="14" t="s">
        <v>366</v>
      </c>
      <c r="D350" s="22" t="s">
        <v>26</v>
      </c>
      <c r="E350" s="22"/>
      <c r="F350" s="22"/>
      <c r="G350" s="39"/>
      <c r="H350" s="25">
        <f t="shared" si="4"/>
        <v>0</v>
      </c>
      <c r="I350" s="42"/>
    </row>
    <row r="351" spans="2:9" x14ac:dyDescent="0.2">
      <c r="B351" s="50"/>
      <c r="C351" s="14"/>
      <c r="D351" s="22"/>
      <c r="E351" s="22"/>
      <c r="F351" s="22"/>
      <c r="G351" s="39"/>
      <c r="H351" s="25"/>
      <c r="I351" s="42"/>
    </row>
    <row r="352" spans="2:9" x14ac:dyDescent="0.2">
      <c r="B352" s="50"/>
      <c r="C352" s="14"/>
      <c r="D352" s="22"/>
      <c r="E352" s="22"/>
      <c r="F352" s="22"/>
      <c r="G352" s="39"/>
      <c r="H352" s="25"/>
      <c r="I352" s="42"/>
    </row>
    <row r="353" spans="2:9" x14ac:dyDescent="0.2">
      <c r="B353" s="50"/>
      <c r="C353" s="14"/>
      <c r="D353" s="22"/>
      <c r="E353" s="22"/>
      <c r="F353" s="22"/>
      <c r="G353" s="39"/>
      <c r="H353" s="25"/>
      <c r="I353" s="42"/>
    </row>
    <row r="354" spans="2:9" x14ac:dyDescent="0.2">
      <c r="B354" s="50"/>
      <c r="C354" s="14"/>
      <c r="D354" s="22"/>
      <c r="E354" s="22"/>
      <c r="F354" s="22"/>
      <c r="G354" s="39"/>
      <c r="H354" s="25"/>
      <c r="I354" s="42"/>
    </row>
    <row r="355" spans="2:9" x14ac:dyDescent="0.2">
      <c r="B355" s="50"/>
      <c r="C355" s="14"/>
      <c r="D355" s="22"/>
      <c r="E355" s="22"/>
      <c r="F355" s="22"/>
      <c r="G355" s="39"/>
      <c r="H355" s="25"/>
      <c r="I355" s="42"/>
    </row>
    <row r="356" spans="2:9" x14ac:dyDescent="0.2">
      <c r="B356" s="50"/>
      <c r="C356" s="14"/>
      <c r="D356" s="22"/>
      <c r="E356" s="22"/>
      <c r="F356" s="22"/>
      <c r="G356" s="39"/>
      <c r="H356" s="25"/>
      <c r="I356" s="42"/>
    </row>
    <row r="357" spans="2:9" x14ac:dyDescent="0.2">
      <c r="B357" s="50"/>
      <c r="C357" s="14"/>
      <c r="D357" s="22"/>
      <c r="E357" s="22"/>
      <c r="F357" s="22"/>
      <c r="G357" s="39"/>
      <c r="H357" s="25" t="str">
        <f t="shared" si="4"/>
        <v/>
      </c>
      <c r="I357" s="42"/>
    </row>
    <row r="358" spans="2:9" x14ac:dyDescent="0.2">
      <c r="B358" s="50"/>
      <c r="C358" s="14"/>
      <c r="D358" s="22"/>
      <c r="E358" s="22"/>
      <c r="F358" s="22"/>
      <c r="G358" s="39"/>
      <c r="H358" s="25"/>
      <c r="I358" s="42"/>
    </row>
    <row r="359" spans="2:9" x14ac:dyDescent="0.2">
      <c r="B359" s="50"/>
      <c r="C359" s="14"/>
      <c r="D359" s="22"/>
      <c r="E359" s="22"/>
      <c r="F359" s="22"/>
      <c r="G359" s="39"/>
      <c r="H359" s="25"/>
      <c r="I359" s="42"/>
    </row>
    <row r="360" spans="2:9" x14ac:dyDescent="0.2">
      <c r="B360" s="50"/>
      <c r="C360" s="14"/>
      <c r="D360" s="22"/>
      <c r="E360" s="22"/>
      <c r="F360" s="22"/>
      <c r="G360" s="39"/>
      <c r="H360" s="25"/>
      <c r="I360" s="42"/>
    </row>
    <row r="361" spans="2:9" x14ac:dyDescent="0.2">
      <c r="B361" s="50"/>
      <c r="C361" s="14"/>
      <c r="D361" s="22"/>
      <c r="E361" s="22"/>
      <c r="F361" s="22"/>
      <c r="G361" s="39"/>
      <c r="H361" s="25"/>
      <c r="I361" s="42"/>
    </row>
    <row r="362" spans="2:9" s="30" customFormat="1" ht="19.5" customHeight="1" x14ac:dyDescent="0.2">
      <c r="B362" s="106" t="str">
        <f>$B$10</f>
        <v>C5.5</v>
      </c>
      <c r="C362" s="31" t="s">
        <v>14</v>
      </c>
      <c r="D362" s="32"/>
      <c r="E362" s="32"/>
      <c r="F362" s="33"/>
      <c r="G362" s="32"/>
      <c r="H362" s="34">
        <f>SUM(H310:H361)</f>
        <v>0</v>
      </c>
      <c r="I362" s="35"/>
    </row>
    <row r="363" spans="2:9" x14ac:dyDescent="0.2">
      <c r="B363" s="449" t="str">
        <f>Client1</f>
        <v>Province of KwaZulu-Natal</v>
      </c>
      <c r="C363" s="449"/>
      <c r="D363" s="449"/>
      <c r="E363" s="449"/>
      <c r="F363" s="450" t="str">
        <f>"Contract No. "&amp;ContractNo</f>
        <v>Contract No. ZNB01127/00000/00/HOD/INF/21/T</v>
      </c>
      <c r="G363" s="450"/>
      <c r="H363" s="450"/>
    </row>
    <row r="364" spans="2:9" x14ac:dyDescent="0.2">
      <c r="B364" s="449" t="str">
        <f>Client2</f>
        <v>Department of Transport</v>
      </c>
      <c r="C364" s="449"/>
      <c r="D364" s="449"/>
      <c r="E364" s="449"/>
      <c r="F364" s="450"/>
      <c r="G364" s="450"/>
      <c r="H364" s="450"/>
    </row>
    <row r="365" spans="2:9" x14ac:dyDescent="0.2">
      <c r="B365" s="452"/>
      <c r="C365" s="452"/>
      <c r="D365" s="452"/>
      <c r="E365" s="452"/>
      <c r="F365" s="451"/>
      <c r="G365" s="451"/>
      <c r="H365" s="451"/>
    </row>
    <row r="366" spans="2:9" x14ac:dyDescent="0.2">
      <c r="B366" s="443" t="s">
        <v>8</v>
      </c>
      <c r="C366" s="444"/>
      <c r="D366" s="444"/>
      <c r="E366" s="444"/>
      <c r="F366" s="444"/>
      <c r="G366" s="444"/>
      <c r="H366" s="453" t="str">
        <f>$H$4</f>
        <v>CHAPTER C5.5</v>
      </c>
      <c r="I366" s="6"/>
    </row>
    <row r="367" spans="2:9" x14ac:dyDescent="0.2">
      <c r="B367" s="445" t="str">
        <f>ContractDescription</f>
        <v>REHABILITATION OF PROVINCIAL ROAD P47-3 (KM 38.00 TO KM 48.00) IN THE EMPANGENI REGION</v>
      </c>
      <c r="C367" s="446"/>
      <c r="D367" s="446"/>
      <c r="E367" s="446"/>
      <c r="F367" s="446"/>
      <c r="G367" s="446"/>
      <c r="H367" s="450"/>
      <c r="I367" s="8"/>
    </row>
    <row r="368" spans="2:9" x14ac:dyDescent="0.2">
      <c r="B368" s="445"/>
      <c r="C368" s="446"/>
      <c r="D368" s="446"/>
      <c r="E368" s="446"/>
      <c r="F368" s="446"/>
      <c r="G368" s="446"/>
      <c r="H368" s="450"/>
      <c r="I368" s="8"/>
    </row>
    <row r="369" spans="2:9" x14ac:dyDescent="0.2">
      <c r="B369" s="447"/>
      <c r="C369" s="448"/>
      <c r="D369" s="448"/>
      <c r="E369" s="448"/>
      <c r="F369" s="448"/>
      <c r="G369" s="448"/>
      <c r="H369" s="451"/>
      <c r="I369" s="8"/>
    </row>
    <row r="370" spans="2:9" s="9" customFormat="1" ht="24.95" customHeight="1" x14ac:dyDescent="0.2">
      <c r="B370" s="72" t="s">
        <v>0</v>
      </c>
      <c r="C370" s="11" t="s">
        <v>1</v>
      </c>
      <c r="D370" s="11" t="s">
        <v>2</v>
      </c>
      <c r="E370" s="11" t="s">
        <v>10</v>
      </c>
      <c r="F370" s="11" t="s">
        <v>3</v>
      </c>
      <c r="G370" s="11" t="s">
        <v>4</v>
      </c>
      <c r="H370" s="11" t="s">
        <v>5</v>
      </c>
      <c r="I370" s="12"/>
    </row>
    <row r="371" spans="2:9" s="30" customFormat="1" ht="19.5" customHeight="1" x14ac:dyDescent="0.2">
      <c r="B371" s="76"/>
      <c r="C371" s="31" t="s">
        <v>29</v>
      </c>
      <c r="D371" s="32"/>
      <c r="E371" s="32"/>
      <c r="F371" s="33"/>
      <c r="G371" s="32"/>
      <c r="H371" s="34">
        <f>H362</f>
        <v>0</v>
      </c>
      <c r="I371" s="35"/>
    </row>
    <row r="372" spans="2:9" x14ac:dyDescent="0.2">
      <c r="B372" s="50"/>
      <c r="C372" s="14"/>
      <c r="D372" s="22"/>
      <c r="E372" s="22"/>
      <c r="F372" s="22"/>
      <c r="G372" s="39"/>
      <c r="H372" s="25"/>
      <c r="I372" s="42"/>
    </row>
    <row r="373" spans="2:9" x14ac:dyDescent="0.2">
      <c r="B373" s="50" t="s">
        <v>367</v>
      </c>
      <c r="C373" s="14" t="s">
        <v>368</v>
      </c>
      <c r="D373" s="22"/>
      <c r="E373" s="22"/>
      <c r="F373" s="22"/>
      <c r="G373" s="39"/>
      <c r="H373" s="25" t="str">
        <f t="shared" si="4"/>
        <v/>
      </c>
      <c r="I373" s="42"/>
    </row>
    <row r="374" spans="2:9" x14ac:dyDescent="0.2">
      <c r="B374" s="50"/>
      <c r="C374" s="14"/>
      <c r="D374" s="22"/>
      <c r="E374" s="22"/>
      <c r="F374" s="22"/>
      <c r="G374" s="39"/>
      <c r="H374" s="25" t="str">
        <f t="shared" si="4"/>
        <v/>
      </c>
      <c r="I374" s="42"/>
    </row>
    <row r="375" spans="2:9" x14ac:dyDescent="0.2">
      <c r="B375" s="50" t="s">
        <v>369</v>
      </c>
      <c r="C375" s="14" t="s">
        <v>370</v>
      </c>
      <c r="D375" s="22"/>
      <c r="E375" s="22"/>
      <c r="F375" s="22"/>
      <c r="G375" s="39"/>
      <c r="H375" s="25" t="str">
        <f t="shared" si="4"/>
        <v/>
      </c>
      <c r="I375" s="42"/>
    </row>
    <row r="376" spans="2:9" x14ac:dyDescent="0.2">
      <c r="B376" s="50"/>
      <c r="C376" s="14"/>
      <c r="D376" s="22"/>
      <c r="E376" s="22"/>
      <c r="F376" s="22"/>
      <c r="G376" s="39"/>
      <c r="H376" s="25" t="str">
        <f t="shared" si="4"/>
        <v/>
      </c>
      <c r="I376" s="42"/>
    </row>
    <row r="377" spans="2:9" ht="14.25" x14ac:dyDescent="0.2">
      <c r="B377" s="50" t="s">
        <v>53</v>
      </c>
      <c r="C377" s="14" t="s">
        <v>371</v>
      </c>
      <c r="D377" s="22" t="s">
        <v>86</v>
      </c>
      <c r="E377" s="22"/>
      <c r="F377" s="22"/>
      <c r="G377" s="39"/>
      <c r="H377" s="25">
        <f t="shared" si="4"/>
        <v>0</v>
      </c>
      <c r="I377" s="42"/>
    </row>
    <row r="378" spans="2:9" x14ac:dyDescent="0.2">
      <c r="B378" s="50"/>
      <c r="C378" s="14"/>
      <c r="D378" s="22"/>
      <c r="E378" s="22"/>
      <c r="F378" s="22"/>
      <c r="G378" s="39"/>
      <c r="H378" s="25" t="str">
        <f t="shared" si="4"/>
        <v/>
      </c>
      <c r="I378" s="42"/>
    </row>
    <row r="379" spans="2:9" ht="14.25" x14ac:dyDescent="0.2">
      <c r="B379" s="50" t="s">
        <v>55</v>
      </c>
      <c r="C379" s="14" t="s">
        <v>372</v>
      </c>
      <c r="D379" s="22" t="s">
        <v>86</v>
      </c>
      <c r="E379" s="22"/>
      <c r="F379" s="22"/>
      <c r="G379" s="39"/>
      <c r="H379" s="25">
        <f t="shared" si="4"/>
        <v>0</v>
      </c>
      <c r="I379" s="42"/>
    </row>
    <row r="380" spans="2:9" x14ac:dyDescent="0.2">
      <c r="B380" s="50"/>
      <c r="C380" s="14"/>
      <c r="D380" s="22"/>
      <c r="E380" s="22"/>
      <c r="F380" s="22"/>
      <c r="G380" s="39"/>
      <c r="H380" s="25" t="str">
        <f t="shared" si="4"/>
        <v/>
      </c>
      <c r="I380" s="42"/>
    </row>
    <row r="381" spans="2:9" x14ac:dyDescent="0.2">
      <c r="B381" s="50" t="s">
        <v>373</v>
      </c>
      <c r="C381" s="14" t="s">
        <v>374</v>
      </c>
      <c r="D381" s="22"/>
      <c r="E381" s="22"/>
      <c r="F381" s="22"/>
      <c r="G381" s="39"/>
      <c r="H381" s="25" t="str">
        <f t="shared" si="4"/>
        <v/>
      </c>
      <c r="I381" s="42"/>
    </row>
    <row r="382" spans="2:9" x14ac:dyDescent="0.2">
      <c r="B382" s="50"/>
      <c r="C382" s="14"/>
      <c r="D382" s="22"/>
      <c r="E382" s="22"/>
      <c r="F382" s="22"/>
      <c r="G382" s="39"/>
      <c r="H382" s="25" t="str">
        <f t="shared" si="4"/>
        <v/>
      </c>
      <c r="I382" s="42"/>
    </row>
    <row r="383" spans="2:9" ht="14.25" x14ac:dyDescent="0.2">
      <c r="B383" s="50" t="s">
        <v>53</v>
      </c>
      <c r="C383" s="14" t="s">
        <v>371</v>
      </c>
      <c r="D383" s="22" t="s">
        <v>86</v>
      </c>
      <c r="E383" s="22"/>
      <c r="F383" s="22"/>
      <c r="G383" s="39"/>
      <c r="H383" s="25">
        <f t="shared" si="4"/>
        <v>0</v>
      </c>
      <c r="I383" s="42"/>
    </row>
    <row r="384" spans="2:9" x14ac:dyDescent="0.2">
      <c r="B384" s="50"/>
      <c r="C384" s="14"/>
      <c r="D384" s="22"/>
      <c r="E384" s="22"/>
      <c r="F384" s="22"/>
      <c r="G384" s="39"/>
      <c r="H384" s="25" t="str">
        <f t="shared" si="4"/>
        <v/>
      </c>
      <c r="I384" s="42"/>
    </row>
    <row r="385" spans="2:9" ht="14.25" x14ac:dyDescent="0.2">
      <c r="B385" s="50" t="s">
        <v>55</v>
      </c>
      <c r="C385" s="14" t="s">
        <v>372</v>
      </c>
      <c r="D385" s="22" t="s">
        <v>86</v>
      </c>
      <c r="E385" s="22"/>
      <c r="F385" s="22"/>
      <c r="G385" s="39"/>
      <c r="H385" s="25">
        <f t="shared" si="4"/>
        <v>0</v>
      </c>
      <c r="I385" s="42"/>
    </row>
    <row r="386" spans="2:9" x14ac:dyDescent="0.2">
      <c r="B386" s="50"/>
      <c r="C386" s="14"/>
      <c r="D386" s="22"/>
      <c r="E386" s="22"/>
      <c r="F386" s="22"/>
      <c r="G386" s="39"/>
      <c r="H386" s="25" t="str">
        <f t="shared" si="4"/>
        <v/>
      </c>
      <c r="I386" s="42"/>
    </row>
    <row r="387" spans="2:9" x14ac:dyDescent="0.2">
      <c r="B387" s="50" t="s">
        <v>375</v>
      </c>
      <c r="C387" s="14" t="s">
        <v>376</v>
      </c>
      <c r="D387" s="22" t="s">
        <v>1345</v>
      </c>
      <c r="E387" s="22"/>
      <c r="F387" s="22"/>
      <c r="G387" s="39"/>
      <c r="H387" s="25">
        <f t="shared" si="4"/>
        <v>0</v>
      </c>
      <c r="I387" s="42"/>
    </row>
    <row r="388" spans="2:9" x14ac:dyDescent="0.2">
      <c r="B388" s="50"/>
      <c r="C388" s="14"/>
      <c r="D388" s="22"/>
      <c r="E388" s="22"/>
      <c r="F388" s="22"/>
      <c r="G388" s="39"/>
      <c r="H388" s="25" t="str">
        <f t="shared" si="4"/>
        <v/>
      </c>
      <c r="I388" s="42"/>
    </row>
    <row r="389" spans="2:9" ht="25.5" x14ac:dyDescent="0.2">
      <c r="B389" s="50" t="s">
        <v>377</v>
      </c>
      <c r="C389" s="14" t="s">
        <v>378</v>
      </c>
      <c r="D389" s="22"/>
      <c r="E389" s="22"/>
      <c r="F389" s="22"/>
      <c r="G389" s="39"/>
      <c r="H389" s="25" t="str">
        <f t="shared" si="4"/>
        <v/>
      </c>
      <c r="I389" s="42"/>
    </row>
    <row r="390" spans="2:9" x14ac:dyDescent="0.2">
      <c r="B390" s="50"/>
      <c r="C390" s="14"/>
      <c r="D390" s="22"/>
      <c r="E390" s="22"/>
      <c r="F390" s="22"/>
      <c r="G390" s="39"/>
      <c r="H390" s="25" t="str">
        <f t="shared" si="4"/>
        <v/>
      </c>
      <c r="I390" s="42"/>
    </row>
    <row r="391" spans="2:9" x14ac:dyDescent="0.2">
      <c r="B391" s="50" t="s">
        <v>379</v>
      </c>
      <c r="C391" s="14" t="s">
        <v>380</v>
      </c>
      <c r="D391" s="22"/>
      <c r="E391" s="22"/>
      <c r="F391" s="22"/>
      <c r="G391" s="39"/>
      <c r="H391" s="25" t="str">
        <f t="shared" si="4"/>
        <v/>
      </c>
      <c r="I391" s="42"/>
    </row>
    <row r="392" spans="2:9" x14ac:dyDescent="0.2">
      <c r="B392" s="50"/>
      <c r="C392" s="14"/>
      <c r="D392" s="22"/>
      <c r="E392" s="22"/>
      <c r="F392" s="22"/>
      <c r="G392" s="39"/>
      <c r="H392" s="25" t="str">
        <f t="shared" si="4"/>
        <v/>
      </c>
      <c r="I392" s="42"/>
    </row>
    <row r="393" spans="2:9" x14ac:dyDescent="0.2">
      <c r="B393" s="50" t="s">
        <v>53</v>
      </c>
      <c r="C393" s="14" t="s">
        <v>382</v>
      </c>
      <c r="D393" s="22"/>
      <c r="E393" s="22"/>
      <c r="F393" s="22"/>
      <c r="G393" s="39"/>
      <c r="H393" s="25" t="str">
        <f t="shared" si="4"/>
        <v/>
      </c>
      <c r="I393" s="42"/>
    </row>
    <row r="394" spans="2:9" x14ac:dyDescent="0.2">
      <c r="B394" s="50"/>
      <c r="C394" s="14"/>
      <c r="D394" s="22"/>
      <c r="E394" s="22"/>
      <c r="F394" s="22"/>
      <c r="G394" s="39"/>
      <c r="H394" s="25" t="str">
        <f t="shared" si="4"/>
        <v/>
      </c>
      <c r="I394" s="42"/>
    </row>
    <row r="395" spans="2:9" ht="27" x14ac:dyDescent="0.2">
      <c r="B395" s="50" t="s">
        <v>197</v>
      </c>
      <c r="C395" s="14" t="s">
        <v>383</v>
      </c>
      <c r="D395" s="22" t="s">
        <v>26</v>
      </c>
      <c r="E395" s="22"/>
      <c r="F395" s="22"/>
      <c r="G395" s="39"/>
      <c r="H395" s="25">
        <f t="shared" si="4"/>
        <v>0</v>
      </c>
      <c r="I395" s="42"/>
    </row>
    <row r="396" spans="2:9" x14ac:dyDescent="0.2">
      <c r="B396" s="50"/>
      <c r="C396" s="14"/>
      <c r="D396" s="22"/>
      <c r="E396" s="22"/>
      <c r="F396" s="22"/>
      <c r="G396" s="39"/>
      <c r="H396" s="25" t="str">
        <f t="shared" si="4"/>
        <v/>
      </c>
      <c r="I396" s="42"/>
    </row>
    <row r="397" spans="2:9" ht="27" x14ac:dyDescent="0.2">
      <c r="B397" s="50" t="s">
        <v>198</v>
      </c>
      <c r="C397" s="14" t="s">
        <v>384</v>
      </c>
      <c r="D397" s="22" t="s">
        <v>26</v>
      </c>
      <c r="E397" s="22"/>
      <c r="F397" s="22"/>
      <c r="G397" s="39"/>
      <c r="H397" s="25">
        <f t="shared" si="4"/>
        <v>0</v>
      </c>
      <c r="I397" s="42"/>
    </row>
    <row r="398" spans="2:9" x14ac:dyDescent="0.2">
      <c r="B398" s="50"/>
      <c r="C398" s="14"/>
      <c r="D398" s="22"/>
      <c r="E398" s="22"/>
      <c r="F398" s="22"/>
      <c r="G398" s="39"/>
      <c r="H398" s="25" t="str">
        <f t="shared" si="4"/>
        <v/>
      </c>
      <c r="I398" s="42"/>
    </row>
    <row r="399" spans="2:9" ht="27" x14ac:dyDescent="0.2">
      <c r="B399" s="50" t="s">
        <v>381</v>
      </c>
      <c r="C399" s="14" t="s">
        <v>385</v>
      </c>
      <c r="D399" s="22" t="s">
        <v>26</v>
      </c>
      <c r="E399" s="22"/>
      <c r="F399" s="22"/>
      <c r="G399" s="39"/>
      <c r="H399" s="25">
        <f t="shared" si="4"/>
        <v>0</v>
      </c>
      <c r="I399" s="42"/>
    </row>
    <row r="400" spans="2:9" x14ac:dyDescent="0.2">
      <c r="B400" s="50"/>
      <c r="C400" s="14"/>
      <c r="D400" s="22"/>
      <c r="E400" s="22"/>
      <c r="F400" s="22"/>
      <c r="G400" s="39"/>
      <c r="H400" s="25" t="str">
        <f t="shared" si="4"/>
        <v/>
      </c>
      <c r="I400" s="42"/>
    </row>
    <row r="401" spans="2:9" x14ac:dyDescent="0.2">
      <c r="B401" s="50" t="s">
        <v>55</v>
      </c>
      <c r="C401" s="14" t="s">
        <v>386</v>
      </c>
      <c r="D401" s="22"/>
      <c r="E401" s="22"/>
      <c r="F401" s="22"/>
      <c r="G401" s="39"/>
      <c r="H401" s="25" t="str">
        <f t="shared" si="4"/>
        <v/>
      </c>
      <c r="I401" s="42"/>
    </row>
    <row r="402" spans="2:9" x14ac:dyDescent="0.2">
      <c r="B402" s="50"/>
      <c r="C402" s="14"/>
      <c r="D402" s="22"/>
      <c r="E402" s="22"/>
      <c r="F402" s="22"/>
      <c r="G402" s="39"/>
      <c r="H402" s="25" t="str">
        <f t="shared" si="4"/>
        <v/>
      </c>
      <c r="I402" s="42"/>
    </row>
    <row r="403" spans="2:9" ht="27" x14ac:dyDescent="0.2">
      <c r="B403" s="50" t="s">
        <v>220</v>
      </c>
      <c r="C403" s="14" t="s">
        <v>383</v>
      </c>
      <c r="D403" s="22" t="s">
        <v>26</v>
      </c>
      <c r="E403" s="22"/>
      <c r="F403" s="22"/>
      <c r="G403" s="39"/>
      <c r="H403" s="25">
        <f t="shared" si="4"/>
        <v>0</v>
      </c>
      <c r="I403" s="42"/>
    </row>
    <row r="404" spans="2:9" x14ac:dyDescent="0.2">
      <c r="B404" s="50"/>
      <c r="C404" s="14"/>
      <c r="D404" s="22"/>
      <c r="E404" s="22"/>
      <c r="F404" s="22"/>
      <c r="G404" s="39"/>
      <c r="H404" s="25" t="str">
        <f t="shared" si="4"/>
        <v/>
      </c>
      <c r="I404" s="42"/>
    </row>
    <row r="405" spans="2:9" ht="27" x14ac:dyDescent="0.2">
      <c r="B405" s="50" t="s">
        <v>221</v>
      </c>
      <c r="C405" s="14" t="s">
        <v>384</v>
      </c>
      <c r="D405" s="22" t="s">
        <v>26</v>
      </c>
      <c r="E405" s="22"/>
      <c r="F405" s="22"/>
      <c r="G405" s="39"/>
      <c r="H405" s="25">
        <f t="shared" si="4"/>
        <v>0</v>
      </c>
      <c r="I405" s="42"/>
    </row>
    <row r="406" spans="2:9" x14ac:dyDescent="0.2">
      <c r="B406" s="50"/>
      <c r="C406" s="14"/>
      <c r="D406" s="22"/>
      <c r="E406" s="22"/>
      <c r="F406" s="22"/>
      <c r="G406" s="39"/>
      <c r="H406" s="25" t="str">
        <f t="shared" si="4"/>
        <v/>
      </c>
      <c r="I406" s="42"/>
    </row>
    <row r="407" spans="2:9" ht="27" x14ac:dyDescent="0.2">
      <c r="B407" s="50" t="s">
        <v>387</v>
      </c>
      <c r="C407" s="14" t="s">
        <v>385</v>
      </c>
      <c r="D407" s="22" t="s">
        <v>26</v>
      </c>
      <c r="E407" s="22"/>
      <c r="F407" s="22"/>
      <c r="G407" s="39"/>
      <c r="H407" s="25">
        <f t="shared" si="4"/>
        <v>0</v>
      </c>
      <c r="I407" s="42"/>
    </row>
    <row r="408" spans="2:9" x14ac:dyDescent="0.2">
      <c r="B408" s="50"/>
      <c r="C408" s="14"/>
      <c r="D408" s="22"/>
      <c r="E408" s="22"/>
      <c r="F408" s="22"/>
      <c r="G408" s="39"/>
      <c r="H408" s="25" t="str">
        <f t="shared" si="4"/>
        <v/>
      </c>
      <c r="I408" s="42"/>
    </row>
    <row r="409" spans="2:9" x14ac:dyDescent="0.2">
      <c r="B409" s="50" t="s">
        <v>65</v>
      </c>
      <c r="C409" s="14" t="s">
        <v>391</v>
      </c>
      <c r="D409" s="22"/>
      <c r="E409" s="22"/>
      <c r="F409" s="22"/>
      <c r="G409" s="39"/>
      <c r="H409" s="25" t="str">
        <f t="shared" si="4"/>
        <v/>
      </c>
      <c r="I409" s="42"/>
    </row>
    <row r="410" spans="2:9" x14ac:dyDescent="0.2">
      <c r="B410" s="50"/>
      <c r="C410" s="14"/>
      <c r="D410" s="22"/>
      <c r="E410" s="22"/>
      <c r="F410" s="22"/>
      <c r="G410" s="39"/>
      <c r="H410" s="25" t="str">
        <f t="shared" si="4"/>
        <v/>
      </c>
      <c r="I410" s="42"/>
    </row>
    <row r="411" spans="2:9" ht="27" x14ac:dyDescent="0.2">
      <c r="B411" s="50" t="s">
        <v>388</v>
      </c>
      <c r="C411" s="14" t="s">
        <v>383</v>
      </c>
      <c r="D411" s="22" t="s">
        <v>26</v>
      </c>
      <c r="E411" s="22"/>
      <c r="F411" s="22"/>
      <c r="G411" s="39"/>
      <c r="H411" s="25">
        <f t="shared" si="4"/>
        <v>0</v>
      </c>
      <c r="I411" s="42"/>
    </row>
    <row r="412" spans="2:9" x14ac:dyDescent="0.2">
      <c r="B412" s="50"/>
      <c r="C412" s="14"/>
      <c r="D412" s="22"/>
      <c r="E412" s="22"/>
      <c r="F412" s="22"/>
      <c r="G412" s="39"/>
      <c r="H412" s="25" t="str">
        <f t="shared" si="4"/>
        <v/>
      </c>
      <c r="I412" s="42"/>
    </row>
    <row r="413" spans="2:9" ht="27" x14ac:dyDescent="0.2">
      <c r="B413" s="50" t="s">
        <v>389</v>
      </c>
      <c r="C413" s="14" t="s">
        <v>384</v>
      </c>
      <c r="D413" s="22" t="s">
        <v>26</v>
      </c>
      <c r="E413" s="22"/>
      <c r="F413" s="22"/>
      <c r="G413" s="39"/>
      <c r="H413" s="25">
        <f t="shared" si="4"/>
        <v>0</v>
      </c>
      <c r="I413" s="42"/>
    </row>
    <row r="414" spans="2:9" x14ac:dyDescent="0.2">
      <c r="B414" s="50"/>
      <c r="C414" s="14"/>
      <c r="D414" s="22"/>
      <c r="E414" s="22"/>
      <c r="F414" s="22"/>
      <c r="G414" s="39"/>
      <c r="H414" s="25" t="str">
        <f t="shared" si="4"/>
        <v/>
      </c>
      <c r="I414" s="42"/>
    </row>
    <row r="415" spans="2:9" ht="27" x14ac:dyDescent="0.2">
      <c r="B415" s="50" t="s">
        <v>390</v>
      </c>
      <c r="C415" s="14" t="s">
        <v>385</v>
      </c>
      <c r="D415" s="22" t="s">
        <v>26</v>
      </c>
      <c r="E415" s="22"/>
      <c r="F415" s="22"/>
      <c r="G415" s="39"/>
      <c r="H415" s="25">
        <f t="shared" si="4"/>
        <v>0</v>
      </c>
      <c r="I415" s="42"/>
    </row>
    <row r="416" spans="2:9" x14ac:dyDescent="0.2">
      <c r="B416" s="50"/>
      <c r="C416" s="14"/>
      <c r="D416" s="22"/>
      <c r="E416" s="22"/>
      <c r="F416" s="22"/>
      <c r="G416" s="39"/>
      <c r="H416" s="25" t="str">
        <f t="shared" si="4"/>
        <v/>
      </c>
      <c r="I416" s="42"/>
    </row>
    <row r="417" spans="2:9" x14ac:dyDescent="0.2">
      <c r="B417" s="50"/>
      <c r="C417" s="14"/>
      <c r="D417" s="22"/>
      <c r="E417" s="22"/>
      <c r="F417" s="22"/>
      <c r="G417" s="39"/>
      <c r="H417" s="25"/>
      <c r="I417" s="42"/>
    </row>
    <row r="418" spans="2:9" x14ac:dyDescent="0.2">
      <c r="B418" s="50"/>
      <c r="C418" s="14"/>
      <c r="D418" s="22"/>
      <c r="E418" s="22"/>
      <c r="F418" s="22"/>
      <c r="G418" s="39"/>
      <c r="H418" s="25"/>
      <c r="I418" s="42"/>
    </row>
    <row r="419" spans="2:9" x14ac:dyDescent="0.2">
      <c r="B419" s="50"/>
      <c r="C419" s="14"/>
      <c r="D419" s="22"/>
      <c r="E419" s="22"/>
      <c r="F419" s="22"/>
      <c r="G419" s="39"/>
      <c r="H419" s="25"/>
      <c r="I419" s="42"/>
    </row>
    <row r="420" spans="2:9" x14ac:dyDescent="0.2">
      <c r="B420" s="50"/>
      <c r="C420" s="14"/>
      <c r="D420" s="22"/>
      <c r="E420" s="22"/>
      <c r="F420" s="22"/>
      <c r="G420" s="39"/>
      <c r="H420" s="25"/>
      <c r="I420" s="42"/>
    </row>
    <row r="421" spans="2:9" x14ac:dyDescent="0.2">
      <c r="B421" s="50"/>
      <c r="C421" s="14"/>
      <c r="D421" s="22"/>
      <c r="E421" s="22"/>
      <c r="F421" s="22"/>
      <c r="G421" s="39"/>
      <c r="H421" s="25"/>
      <c r="I421" s="42"/>
    </row>
    <row r="422" spans="2:9" x14ac:dyDescent="0.2">
      <c r="B422" s="50"/>
      <c r="C422" s="14"/>
      <c r="D422" s="22"/>
      <c r="E422" s="22"/>
      <c r="F422" s="22"/>
      <c r="G422" s="39"/>
      <c r="H422" s="25"/>
      <c r="I422" s="42"/>
    </row>
    <row r="423" spans="2:9" x14ac:dyDescent="0.2">
      <c r="B423" s="50"/>
      <c r="C423" s="14"/>
      <c r="D423" s="22"/>
      <c r="E423" s="22"/>
      <c r="F423" s="22"/>
      <c r="G423" s="39"/>
      <c r="H423" s="25"/>
      <c r="I423" s="42"/>
    </row>
    <row r="424" spans="2:9" x14ac:dyDescent="0.2">
      <c r="B424" s="50"/>
      <c r="C424" s="14"/>
      <c r="D424" s="22"/>
      <c r="E424" s="22"/>
      <c r="F424" s="22"/>
      <c r="G424" s="39"/>
      <c r="H424" s="25"/>
      <c r="I424" s="42"/>
    </row>
    <row r="425" spans="2:9" x14ac:dyDescent="0.2">
      <c r="B425" s="50"/>
      <c r="C425" s="14"/>
      <c r="D425" s="22"/>
      <c r="E425" s="22"/>
      <c r="F425" s="22"/>
      <c r="G425" s="39"/>
      <c r="H425" s="25"/>
      <c r="I425" s="42"/>
    </row>
    <row r="426" spans="2:9" x14ac:dyDescent="0.2">
      <c r="B426" s="50"/>
      <c r="C426" s="14"/>
      <c r="D426" s="22"/>
      <c r="E426" s="22"/>
      <c r="F426" s="22"/>
      <c r="G426" s="39"/>
      <c r="H426" s="25"/>
      <c r="I426" s="42"/>
    </row>
    <row r="427" spans="2:9" x14ac:dyDescent="0.2">
      <c r="B427" s="50"/>
      <c r="C427" s="14"/>
      <c r="D427" s="22"/>
      <c r="E427" s="22"/>
      <c r="F427" s="22"/>
      <c r="G427" s="39"/>
      <c r="H427" s="25"/>
      <c r="I427" s="42"/>
    </row>
    <row r="428" spans="2:9" s="30" customFormat="1" ht="19.5" customHeight="1" x14ac:dyDescent="0.2">
      <c r="B428" s="106" t="str">
        <f>$B$10</f>
        <v>C5.5</v>
      </c>
      <c r="C428" s="31" t="s">
        <v>14</v>
      </c>
      <c r="D428" s="32"/>
      <c r="E428" s="32"/>
      <c r="F428" s="33"/>
      <c r="G428" s="32"/>
      <c r="H428" s="34">
        <f>SUM(H371:H427)</f>
        <v>0</v>
      </c>
      <c r="I428" s="35"/>
    </row>
    <row r="429" spans="2:9" x14ac:dyDescent="0.2">
      <c r="B429" s="449" t="str">
        <f>Client1</f>
        <v>Province of KwaZulu-Natal</v>
      </c>
      <c r="C429" s="449"/>
      <c r="D429" s="449"/>
      <c r="E429" s="449"/>
      <c r="F429" s="450" t="str">
        <f>"Contract No. "&amp;ContractNo</f>
        <v>Contract No. ZNB01127/00000/00/HOD/INF/21/T</v>
      </c>
      <c r="G429" s="450"/>
      <c r="H429" s="450"/>
    </row>
    <row r="430" spans="2:9" x14ac:dyDescent="0.2">
      <c r="B430" s="449" t="str">
        <f>Client2</f>
        <v>Department of Transport</v>
      </c>
      <c r="C430" s="449"/>
      <c r="D430" s="449"/>
      <c r="E430" s="449"/>
      <c r="F430" s="450"/>
      <c r="G430" s="450"/>
      <c r="H430" s="450"/>
    </row>
    <row r="431" spans="2:9" x14ac:dyDescent="0.2">
      <c r="B431" s="452"/>
      <c r="C431" s="452"/>
      <c r="D431" s="452"/>
      <c r="E431" s="452"/>
      <c r="F431" s="451"/>
      <c r="G431" s="451"/>
      <c r="H431" s="451"/>
    </row>
    <row r="432" spans="2:9" x14ac:dyDescent="0.2">
      <c r="B432" s="443" t="s">
        <v>8</v>
      </c>
      <c r="C432" s="444"/>
      <c r="D432" s="444"/>
      <c r="E432" s="444"/>
      <c r="F432" s="444"/>
      <c r="G432" s="444"/>
      <c r="H432" s="453" t="str">
        <f>$H$4</f>
        <v>CHAPTER C5.5</v>
      </c>
      <c r="I432" s="6"/>
    </row>
    <row r="433" spans="2:9" x14ac:dyDescent="0.2">
      <c r="B433" s="445" t="str">
        <f>ContractDescription</f>
        <v>REHABILITATION OF PROVINCIAL ROAD P47-3 (KM 38.00 TO KM 48.00) IN THE EMPANGENI REGION</v>
      </c>
      <c r="C433" s="446"/>
      <c r="D433" s="446"/>
      <c r="E433" s="446"/>
      <c r="F433" s="446"/>
      <c r="G433" s="446"/>
      <c r="H433" s="450"/>
      <c r="I433" s="8"/>
    </row>
    <row r="434" spans="2:9" x14ac:dyDescent="0.2">
      <c r="B434" s="445"/>
      <c r="C434" s="446"/>
      <c r="D434" s="446"/>
      <c r="E434" s="446"/>
      <c r="F434" s="446"/>
      <c r="G434" s="446"/>
      <c r="H434" s="450"/>
      <c r="I434" s="8"/>
    </row>
    <row r="435" spans="2:9" x14ac:dyDescent="0.2">
      <c r="B435" s="447"/>
      <c r="C435" s="448"/>
      <c r="D435" s="448"/>
      <c r="E435" s="448"/>
      <c r="F435" s="448"/>
      <c r="G435" s="448"/>
      <c r="H435" s="451"/>
      <c r="I435" s="8"/>
    </row>
    <row r="436" spans="2:9" s="9" customFormat="1" ht="24.95" customHeight="1" x14ac:dyDescent="0.2">
      <c r="B436" s="72" t="s">
        <v>0</v>
      </c>
      <c r="C436" s="11" t="s">
        <v>1</v>
      </c>
      <c r="D436" s="11" t="s">
        <v>2</v>
      </c>
      <c r="E436" s="11" t="s">
        <v>10</v>
      </c>
      <c r="F436" s="11" t="s">
        <v>3</v>
      </c>
      <c r="G436" s="11" t="s">
        <v>4</v>
      </c>
      <c r="H436" s="11" t="s">
        <v>5</v>
      </c>
      <c r="I436" s="12"/>
    </row>
    <row r="437" spans="2:9" s="30" customFormat="1" ht="19.5" customHeight="1" x14ac:dyDescent="0.2">
      <c r="B437" s="76"/>
      <c r="C437" s="31" t="s">
        <v>29</v>
      </c>
      <c r="D437" s="32"/>
      <c r="E437" s="32"/>
      <c r="F437" s="33"/>
      <c r="G437" s="32"/>
      <c r="H437" s="34">
        <f>H428</f>
        <v>0</v>
      </c>
      <c r="I437" s="35"/>
    </row>
    <row r="438" spans="2:9" x14ac:dyDescent="0.2">
      <c r="B438" s="50"/>
      <c r="C438" s="14"/>
      <c r="D438" s="22"/>
      <c r="E438" s="22"/>
      <c r="F438" s="22"/>
      <c r="G438" s="39"/>
      <c r="H438" s="25"/>
      <c r="I438" s="42"/>
    </row>
    <row r="439" spans="2:9" ht="25.5" x14ac:dyDescent="0.2">
      <c r="B439" s="50" t="s">
        <v>379</v>
      </c>
      <c r="C439" s="14" t="s">
        <v>392</v>
      </c>
      <c r="D439" s="22"/>
      <c r="E439" s="22"/>
      <c r="F439" s="22"/>
      <c r="G439" s="39"/>
      <c r="H439" s="25" t="str">
        <f t="shared" si="4"/>
        <v/>
      </c>
      <c r="I439" s="42"/>
    </row>
    <row r="440" spans="2:9" x14ac:dyDescent="0.2">
      <c r="B440" s="50"/>
      <c r="C440" s="14"/>
      <c r="D440" s="22"/>
      <c r="E440" s="22"/>
      <c r="F440" s="22"/>
      <c r="G440" s="39"/>
      <c r="H440" s="25" t="str">
        <f t="shared" si="4"/>
        <v/>
      </c>
      <c r="I440" s="42"/>
    </row>
    <row r="441" spans="2:9" x14ac:dyDescent="0.2">
      <c r="B441" s="50" t="s">
        <v>53</v>
      </c>
      <c r="C441" s="14" t="s">
        <v>382</v>
      </c>
      <c r="D441" s="22"/>
      <c r="E441" s="22"/>
      <c r="F441" s="22"/>
      <c r="G441" s="39"/>
      <c r="H441" s="25" t="str">
        <f t="shared" si="4"/>
        <v/>
      </c>
      <c r="I441" s="42"/>
    </row>
    <row r="442" spans="2:9" x14ac:dyDescent="0.2">
      <c r="B442" s="50"/>
      <c r="C442" s="14"/>
      <c r="D442" s="22"/>
      <c r="E442" s="22"/>
      <c r="F442" s="22"/>
      <c r="G442" s="39"/>
      <c r="H442" s="25" t="str">
        <f t="shared" si="4"/>
        <v/>
      </c>
      <c r="I442" s="42"/>
    </row>
    <row r="443" spans="2:9" ht="27" x14ac:dyDescent="0.2">
      <c r="B443" s="50" t="s">
        <v>197</v>
      </c>
      <c r="C443" s="14" t="s">
        <v>383</v>
      </c>
      <c r="D443" s="22" t="s">
        <v>26</v>
      </c>
      <c r="E443" s="22"/>
      <c r="F443" s="22"/>
      <c r="G443" s="39"/>
      <c r="H443" s="25">
        <f t="shared" si="4"/>
        <v>0</v>
      </c>
      <c r="I443" s="42"/>
    </row>
    <row r="444" spans="2:9" x14ac:dyDescent="0.2">
      <c r="B444" s="50"/>
      <c r="C444" s="14"/>
      <c r="D444" s="22"/>
      <c r="E444" s="22"/>
      <c r="F444" s="22"/>
      <c r="G444" s="39"/>
      <c r="H444" s="25" t="str">
        <f t="shared" si="4"/>
        <v/>
      </c>
      <c r="I444" s="42"/>
    </row>
    <row r="445" spans="2:9" ht="27" x14ac:dyDescent="0.2">
      <c r="B445" s="50" t="s">
        <v>198</v>
      </c>
      <c r="C445" s="14" t="s">
        <v>384</v>
      </c>
      <c r="D445" s="22" t="s">
        <v>26</v>
      </c>
      <c r="E445" s="22"/>
      <c r="F445" s="22"/>
      <c r="G445" s="39"/>
      <c r="H445" s="25">
        <f t="shared" si="4"/>
        <v>0</v>
      </c>
      <c r="I445" s="42"/>
    </row>
    <row r="446" spans="2:9" x14ac:dyDescent="0.2">
      <c r="B446" s="50"/>
      <c r="C446" s="14"/>
      <c r="D446" s="22"/>
      <c r="E446" s="22"/>
      <c r="F446" s="22"/>
      <c r="G446" s="39"/>
      <c r="H446" s="25" t="str">
        <f t="shared" si="4"/>
        <v/>
      </c>
      <c r="I446" s="42"/>
    </row>
    <row r="447" spans="2:9" ht="27" x14ac:dyDescent="0.2">
      <c r="B447" s="50" t="s">
        <v>381</v>
      </c>
      <c r="C447" s="14" t="s">
        <v>385</v>
      </c>
      <c r="D447" s="22" t="s">
        <v>26</v>
      </c>
      <c r="E447" s="22"/>
      <c r="F447" s="22"/>
      <c r="G447" s="39"/>
      <c r="H447" s="25">
        <f t="shared" si="4"/>
        <v>0</v>
      </c>
      <c r="I447" s="42"/>
    </row>
    <row r="448" spans="2:9" x14ac:dyDescent="0.2">
      <c r="B448" s="50"/>
      <c r="C448" s="14"/>
      <c r="D448" s="22"/>
      <c r="E448" s="22"/>
      <c r="F448" s="22"/>
      <c r="G448" s="39"/>
      <c r="H448" s="25" t="str">
        <f t="shared" si="4"/>
        <v/>
      </c>
      <c r="I448" s="42"/>
    </row>
    <row r="449" spans="2:9" x14ac:dyDescent="0.2">
      <c r="B449" s="50" t="s">
        <v>55</v>
      </c>
      <c r="C449" s="14" t="s">
        <v>386</v>
      </c>
      <c r="D449" s="22"/>
      <c r="E449" s="22"/>
      <c r="F449" s="22"/>
      <c r="G449" s="39"/>
      <c r="H449" s="25" t="str">
        <f t="shared" si="4"/>
        <v/>
      </c>
      <c r="I449" s="42"/>
    </row>
    <row r="450" spans="2:9" x14ac:dyDescent="0.2">
      <c r="B450" s="50"/>
      <c r="C450" s="14"/>
      <c r="D450" s="22"/>
      <c r="E450" s="22"/>
      <c r="F450" s="22"/>
      <c r="G450" s="39"/>
      <c r="H450" s="25" t="str">
        <f t="shared" si="4"/>
        <v/>
      </c>
      <c r="I450" s="42"/>
    </row>
    <row r="451" spans="2:9" ht="27" x14ac:dyDescent="0.2">
      <c r="B451" s="50" t="s">
        <v>220</v>
      </c>
      <c r="C451" s="14" t="s">
        <v>383</v>
      </c>
      <c r="D451" s="22" t="s">
        <v>26</v>
      </c>
      <c r="E451" s="22"/>
      <c r="F451" s="22"/>
      <c r="G451" s="39"/>
      <c r="H451" s="25">
        <f t="shared" si="4"/>
        <v>0</v>
      </c>
      <c r="I451" s="42"/>
    </row>
    <row r="452" spans="2:9" x14ac:dyDescent="0.2">
      <c r="B452" s="50"/>
      <c r="C452" s="14"/>
      <c r="D452" s="22"/>
      <c r="E452" s="22"/>
      <c r="F452" s="22"/>
      <c r="G452" s="39"/>
      <c r="H452" s="25" t="str">
        <f t="shared" si="4"/>
        <v/>
      </c>
      <c r="I452" s="42"/>
    </row>
    <row r="453" spans="2:9" ht="27" x14ac:dyDescent="0.2">
      <c r="B453" s="50" t="s">
        <v>221</v>
      </c>
      <c r="C453" s="14" t="s">
        <v>384</v>
      </c>
      <c r="D453" s="22" t="s">
        <v>26</v>
      </c>
      <c r="E453" s="22"/>
      <c r="F453" s="22"/>
      <c r="G453" s="39"/>
      <c r="H453" s="25">
        <f t="shared" ref="H453:H535" si="5">IF(D453="","",F453*G453)</f>
        <v>0</v>
      </c>
      <c r="I453" s="42"/>
    </row>
    <row r="454" spans="2:9" x14ac:dyDescent="0.2">
      <c r="B454" s="50"/>
      <c r="C454" s="14"/>
      <c r="D454" s="22"/>
      <c r="E454" s="22"/>
      <c r="F454" s="22"/>
      <c r="G454" s="39"/>
      <c r="H454" s="25" t="str">
        <f t="shared" si="5"/>
        <v/>
      </c>
      <c r="I454" s="42"/>
    </row>
    <row r="455" spans="2:9" ht="27" x14ac:dyDescent="0.2">
      <c r="B455" s="50" t="s">
        <v>387</v>
      </c>
      <c r="C455" s="14" t="s">
        <v>385</v>
      </c>
      <c r="D455" s="22" t="s">
        <v>26</v>
      </c>
      <c r="E455" s="22"/>
      <c r="F455" s="22"/>
      <c r="G455" s="39"/>
      <c r="H455" s="25">
        <f t="shared" si="5"/>
        <v>0</v>
      </c>
      <c r="I455" s="42"/>
    </row>
    <row r="456" spans="2:9" x14ac:dyDescent="0.2">
      <c r="B456" s="50"/>
      <c r="C456" s="14"/>
      <c r="D456" s="22"/>
      <c r="E456" s="22"/>
      <c r="F456" s="22"/>
      <c r="G456" s="39"/>
      <c r="H456" s="25" t="str">
        <f t="shared" si="5"/>
        <v/>
      </c>
      <c r="I456" s="42"/>
    </row>
    <row r="457" spans="2:9" x14ac:dyDescent="0.2">
      <c r="B457" s="50" t="s">
        <v>65</v>
      </c>
      <c r="C457" s="14" t="s">
        <v>391</v>
      </c>
      <c r="D457" s="22"/>
      <c r="E457" s="22"/>
      <c r="F457" s="22"/>
      <c r="G457" s="39"/>
      <c r="H457" s="25" t="str">
        <f t="shared" si="5"/>
        <v/>
      </c>
      <c r="I457" s="42"/>
    </row>
    <row r="458" spans="2:9" x14ac:dyDescent="0.2">
      <c r="B458" s="50"/>
      <c r="C458" s="14"/>
      <c r="D458" s="22"/>
      <c r="E458" s="22"/>
      <c r="F458" s="22"/>
      <c r="G458" s="39"/>
      <c r="H458" s="25" t="str">
        <f t="shared" si="5"/>
        <v/>
      </c>
      <c r="I458" s="42"/>
    </row>
    <row r="459" spans="2:9" ht="27" x14ac:dyDescent="0.2">
      <c r="B459" s="50" t="s">
        <v>388</v>
      </c>
      <c r="C459" s="14" t="s">
        <v>383</v>
      </c>
      <c r="D459" s="22" t="s">
        <v>26</v>
      </c>
      <c r="E459" s="22"/>
      <c r="F459" s="22"/>
      <c r="G459" s="39"/>
      <c r="H459" s="25">
        <f t="shared" si="5"/>
        <v>0</v>
      </c>
      <c r="I459" s="42"/>
    </row>
    <row r="460" spans="2:9" x14ac:dyDescent="0.2">
      <c r="B460" s="50"/>
      <c r="C460" s="14"/>
      <c r="D460" s="22"/>
      <c r="E460" s="22"/>
      <c r="F460" s="22"/>
      <c r="G460" s="39"/>
      <c r="H460" s="25" t="str">
        <f t="shared" si="5"/>
        <v/>
      </c>
      <c r="I460" s="42"/>
    </row>
    <row r="461" spans="2:9" ht="27" x14ac:dyDescent="0.2">
      <c r="B461" s="50" t="s">
        <v>389</v>
      </c>
      <c r="C461" s="14" t="s">
        <v>384</v>
      </c>
      <c r="D461" s="22" t="s">
        <v>26</v>
      </c>
      <c r="E461" s="22"/>
      <c r="F461" s="22"/>
      <c r="G461" s="39"/>
      <c r="H461" s="25">
        <f t="shared" si="5"/>
        <v>0</v>
      </c>
      <c r="I461" s="42"/>
    </row>
    <row r="462" spans="2:9" x14ac:dyDescent="0.2">
      <c r="B462" s="50"/>
      <c r="C462" s="14"/>
      <c r="D462" s="22"/>
      <c r="E462" s="22"/>
      <c r="F462" s="22"/>
      <c r="G462" s="39"/>
      <c r="H462" s="25" t="str">
        <f t="shared" si="5"/>
        <v/>
      </c>
      <c r="I462" s="42"/>
    </row>
    <row r="463" spans="2:9" ht="27" x14ac:dyDescent="0.2">
      <c r="B463" s="50" t="s">
        <v>390</v>
      </c>
      <c r="C463" s="14" t="s">
        <v>385</v>
      </c>
      <c r="D463" s="22" t="s">
        <v>26</v>
      </c>
      <c r="E463" s="22"/>
      <c r="F463" s="22"/>
      <c r="G463" s="39"/>
      <c r="H463" s="25">
        <f t="shared" si="5"/>
        <v>0</v>
      </c>
      <c r="I463" s="42"/>
    </row>
    <row r="464" spans="2:9" x14ac:dyDescent="0.2">
      <c r="B464" s="50"/>
      <c r="C464" s="14"/>
      <c r="D464" s="22"/>
      <c r="E464" s="22"/>
      <c r="F464" s="22"/>
      <c r="G464" s="39"/>
      <c r="H464" s="25" t="str">
        <f t="shared" si="5"/>
        <v/>
      </c>
      <c r="I464" s="42"/>
    </row>
    <row r="465" spans="2:9" ht="25.5" x14ac:dyDescent="0.2">
      <c r="B465" s="50" t="s">
        <v>393</v>
      </c>
      <c r="C465" s="14" t="s">
        <v>394</v>
      </c>
      <c r="D465" s="22"/>
      <c r="E465" s="22"/>
      <c r="F465" s="22"/>
      <c r="G465" s="39"/>
      <c r="H465" s="25" t="str">
        <f t="shared" si="5"/>
        <v/>
      </c>
      <c r="I465" s="42"/>
    </row>
    <row r="466" spans="2:9" x14ac:dyDescent="0.2">
      <c r="B466" s="50"/>
      <c r="C466" s="14"/>
      <c r="D466" s="22"/>
      <c r="E466" s="22"/>
      <c r="F466" s="22"/>
      <c r="G466" s="39"/>
      <c r="H466" s="25" t="str">
        <f t="shared" si="5"/>
        <v/>
      </c>
      <c r="I466" s="42"/>
    </row>
    <row r="467" spans="2:9" ht="25.5" x14ac:dyDescent="0.2">
      <c r="B467" s="50" t="s">
        <v>395</v>
      </c>
      <c r="C467" s="14" t="s">
        <v>394</v>
      </c>
      <c r="D467" s="22" t="s">
        <v>6</v>
      </c>
      <c r="E467" s="22"/>
      <c r="F467" s="22"/>
      <c r="G467" s="39"/>
      <c r="H467" s="25">
        <f t="shared" si="5"/>
        <v>0</v>
      </c>
      <c r="I467" s="42"/>
    </row>
    <row r="468" spans="2:9" x14ac:dyDescent="0.2">
      <c r="B468" s="50"/>
      <c r="C468" s="14"/>
      <c r="D468" s="22"/>
      <c r="E468" s="22"/>
      <c r="F468" s="22"/>
      <c r="G468" s="39"/>
      <c r="H468" s="25" t="str">
        <f t="shared" si="5"/>
        <v/>
      </c>
      <c r="I468" s="42"/>
    </row>
    <row r="469" spans="2:9" ht="25.5" x14ac:dyDescent="0.2">
      <c r="B469" s="50" t="s">
        <v>396</v>
      </c>
      <c r="C469" s="14" t="s">
        <v>397</v>
      </c>
      <c r="D469" s="22" t="s">
        <v>6</v>
      </c>
      <c r="E469" s="22"/>
      <c r="F469" s="22"/>
      <c r="G469" s="39"/>
      <c r="H469" s="25">
        <f t="shared" si="5"/>
        <v>0</v>
      </c>
      <c r="I469" s="42"/>
    </row>
    <row r="470" spans="2:9" x14ac:dyDescent="0.2">
      <c r="B470" s="50"/>
      <c r="C470" s="14"/>
      <c r="D470" s="22"/>
      <c r="E470" s="22"/>
      <c r="F470" s="22"/>
      <c r="G470" s="39"/>
      <c r="H470" s="25" t="str">
        <f t="shared" si="5"/>
        <v/>
      </c>
      <c r="I470" s="42"/>
    </row>
    <row r="471" spans="2:9" x14ac:dyDescent="0.2">
      <c r="B471" s="50" t="s">
        <v>398</v>
      </c>
      <c r="C471" s="14" t="s">
        <v>399</v>
      </c>
      <c r="D471" s="22"/>
      <c r="E471" s="22"/>
      <c r="F471" s="22"/>
      <c r="G471" s="39"/>
      <c r="H471" s="25" t="str">
        <f t="shared" si="5"/>
        <v/>
      </c>
      <c r="I471" s="42"/>
    </row>
    <row r="472" spans="2:9" x14ac:dyDescent="0.2">
      <c r="B472" s="50"/>
      <c r="C472" s="14"/>
      <c r="D472" s="22"/>
      <c r="E472" s="22"/>
      <c r="F472" s="22"/>
      <c r="G472" s="39"/>
      <c r="H472" s="25" t="str">
        <f t="shared" si="5"/>
        <v/>
      </c>
      <c r="I472" s="42"/>
    </row>
    <row r="473" spans="2:9" ht="25.5" x14ac:dyDescent="0.2">
      <c r="B473" s="50" t="s">
        <v>401</v>
      </c>
      <c r="C473" s="14" t="s">
        <v>403</v>
      </c>
      <c r="D473" s="22" t="s">
        <v>6</v>
      </c>
      <c r="E473" s="22"/>
      <c r="F473" s="22"/>
      <c r="G473" s="39"/>
      <c r="H473" s="25">
        <f t="shared" si="5"/>
        <v>0</v>
      </c>
      <c r="I473" s="42"/>
    </row>
    <row r="474" spans="2:9" x14ac:dyDescent="0.2">
      <c r="B474" s="50"/>
      <c r="C474" s="14"/>
      <c r="D474" s="22"/>
      <c r="E474" s="22"/>
      <c r="F474" s="22"/>
      <c r="G474" s="39"/>
      <c r="H474" s="25" t="str">
        <f t="shared" si="5"/>
        <v/>
      </c>
      <c r="I474" s="42"/>
    </row>
    <row r="475" spans="2:9" ht="38.25" x14ac:dyDescent="0.2">
      <c r="B475" s="50" t="s">
        <v>402</v>
      </c>
      <c r="C475" s="14" t="s">
        <v>404</v>
      </c>
      <c r="D475" s="22" t="s">
        <v>6</v>
      </c>
      <c r="E475" s="22"/>
      <c r="F475" s="22"/>
      <c r="G475" s="39"/>
      <c r="H475" s="25">
        <f t="shared" si="5"/>
        <v>0</v>
      </c>
      <c r="I475" s="42"/>
    </row>
    <row r="476" spans="2:9" x14ac:dyDescent="0.2">
      <c r="B476" s="50"/>
      <c r="C476" s="14"/>
      <c r="D476" s="22"/>
      <c r="E476" s="22"/>
      <c r="F476" s="22"/>
      <c r="G476" s="39"/>
      <c r="H476" s="25" t="str">
        <f t="shared" si="5"/>
        <v/>
      </c>
      <c r="I476" s="42"/>
    </row>
    <row r="477" spans="2:9" ht="14.25" x14ac:dyDescent="0.2">
      <c r="B477" s="50" t="s">
        <v>400</v>
      </c>
      <c r="C477" s="14" t="s">
        <v>1420</v>
      </c>
      <c r="D477" s="22" t="s">
        <v>86</v>
      </c>
      <c r="E477" s="22"/>
      <c r="F477" s="22"/>
      <c r="G477" s="39"/>
      <c r="H477" s="25">
        <f t="shared" si="5"/>
        <v>0</v>
      </c>
      <c r="I477" s="42"/>
    </row>
    <row r="478" spans="2:9" x14ac:dyDescent="0.2">
      <c r="B478" s="50"/>
      <c r="C478" s="14"/>
      <c r="D478" s="22"/>
      <c r="E478" s="22"/>
      <c r="F478" s="22"/>
      <c r="G478" s="39"/>
      <c r="H478" s="25" t="str">
        <f t="shared" si="5"/>
        <v/>
      </c>
      <c r="I478" s="42"/>
    </row>
    <row r="479" spans="2:9" x14ac:dyDescent="0.2">
      <c r="B479" s="50"/>
      <c r="C479" s="14"/>
      <c r="D479" s="22"/>
      <c r="E479" s="22"/>
      <c r="F479" s="22"/>
      <c r="G479" s="39"/>
      <c r="H479" s="25"/>
      <c r="I479" s="42"/>
    </row>
    <row r="480" spans="2:9" x14ac:dyDescent="0.2">
      <c r="B480" s="50"/>
      <c r="C480" s="14"/>
      <c r="D480" s="22"/>
      <c r="E480" s="22"/>
      <c r="F480" s="22"/>
      <c r="G480" s="39"/>
      <c r="H480" s="25"/>
      <c r="I480" s="42"/>
    </row>
    <row r="481" spans="2:9" x14ac:dyDescent="0.2">
      <c r="B481" s="50"/>
      <c r="C481" s="14"/>
      <c r="D481" s="22"/>
      <c r="E481" s="22"/>
      <c r="F481" s="22"/>
      <c r="G481" s="39"/>
      <c r="H481" s="25"/>
      <c r="I481" s="42"/>
    </row>
    <row r="482" spans="2:9" x14ac:dyDescent="0.2">
      <c r="B482" s="50"/>
      <c r="C482" s="14"/>
      <c r="D482" s="22"/>
      <c r="E482" s="22"/>
      <c r="F482" s="22"/>
      <c r="G482" s="39"/>
      <c r="H482" s="25"/>
      <c r="I482" s="42"/>
    </row>
    <row r="483" spans="2:9" x14ac:dyDescent="0.2">
      <c r="B483" s="50"/>
      <c r="C483" s="14"/>
      <c r="D483" s="22"/>
      <c r="E483" s="22"/>
      <c r="F483" s="22"/>
      <c r="G483" s="39"/>
      <c r="H483" s="25"/>
      <c r="I483" s="42"/>
    </row>
    <row r="484" spans="2:9" x14ac:dyDescent="0.2">
      <c r="B484" s="50"/>
      <c r="C484" s="14"/>
      <c r="D484" s="22"/>
      <c r="E484" s="22"/>
      <c r="F484" s="22"/>
      <c r="G484" s="39"/>
      <c r="H484" s="25"/>
      <c r="I484" s="42"/>
    </row>
    <row r="485" spans="2:9" x14ac:dyDescent="0.2">
      <c r="B485" s="50"/>
      <c r="C485" s="14"/>
      <c r="D485" s="22"/>
      <c r="E485" s="22"/>
      <c r="F485" s="22"/>
      <c r="G485" s="39"/>
      <c r="H485" s="25"/>
      <c r="I485" s="42"/>
    </row>
    <row r="486" spans="2:9" x14ac:dyDescent="0.2">
      <c r="B486" s="50"/>
      <c r="C486" s="14"/>
      <c r="D486" s="22"/>
      <c r="E486" s="22"/>
      <c r="F486" s="22"/>
      <c r="G486" s="39"/>
      <c r="H486" s="25"/>
      <c r="I486" s="42"/>
    </row>
    <row r="487" spans="2:9" x14ac:dyDescent="0.2">
      <c r="B487" s="50"/>
      <c r="C487" s="14"/>
      <c r="D487" s="22"/>
      <c r="E487" s="22"/>
      <c r="F487" s="22"/>
      <c r="G487" s="39"/>
      <c r="H487" s="25"/>
      <c r="I487" s="42"/>
    </row>
    <row r="488" spans="2:9" x14ac:dyDescent="0.2">
      <c r="B488" s="50"/>
      <c r="C488" s="14"/>
      <c r="D488" s="22"/>
      <c r="E488" s="22"/>
      <c r="F488" s="22"/>
      <c r="G488" s="39"/>
      <c r="H488" s="25"/>
      <c r="I488" s="42"/>
    </row>
    <row r="489" spans="2:9" s="30" customFormat="1" ht="19.5" customHeight="1" x14ac:dyDescent="0.2">
      <c r="B489" s="106" t="str">
        <f>$B$10</f>
        <v>C5.5</v>
      </c>
      <c r="C489" s="31" t="s">
        <v>14</v>
      </c>
      <c r="D489" s="32"/>
      <c r="E489" s="32"/>
      <c r="F489" s="33"/>
      <c r="G489" s="32"/>
      <c r="H489" s="34">
        <f>SUM(H437:H488)</f>
        <v>0</v>
      </c>
      <c r="I489" s="35"/>
    </row>
    <row r="490" spans="2:9" x14ac:dyDescent="0.2">
      <c r="B490" s="449" t="str">
        <f>Client1</f>
        <v>Province of KwaZulu-Natal</v>
      </c>
      <c r="C490" s="449"/>
      <c r="D490" s="449"/>
      <c r="E490" s="449"/>
      <c r="F490" s="450" t="str">
        <f>"Contract No. "&amp;ContractNo</f>
        <v>Contract No. ZNB01127/00000/00/HOD/INF/21/T</v>
      </c>
      <c r="G490" s="450"/>
      <c r="H490" s="450"/>
    </row>
    <row r="491" spans="2:9" x14ac:dyDescent="0.2">
      <c r="B491" s="449" t="str">
        <f>Client2</f>
        <v>Department of Transport</v>
      </c>
      <c r="C491" s="449"/>
      <c r="D491" s="449"/>
      <c r="E491" s="449"/>
      <c r="F491" s="450"/>
      <c r="G491" s="450"/>
      <c r="H491" s="450"/>
    </row>
    <row r="492" spans="2:9" x14ac:dyDescent="0.2">
      <c r="B492" s="452"/>
      <c r="C492" s="452"/>
      <c r="D492" s="452"/>
      <c r="E492" s="452"/>
      <c r="F492" s="451"/>
      <c r="G492" s="451"/>
      <c r="H492" s="451"/>
    </row>
    <row r="493" spans="2:9" x14ac:dyDescent="0.2">
      <c r="B493" s="443" t="s">
        <v>8</v>
      </c>
      <c r="C493" s="444"/>
      <c r="D493" s="444"/>
      <c r="E493" s="444"/>
      <c r="F493" s="444"/>
      <c r="G493" s="444"/>
      <c r="H493" s="453" t="str">
        <f>$H$4</f>
        <v>CHAPTER C5.5</v>
      </c>
      <c r="I493" s="6"/>
    </row>
    <row r="494" spans="2:9" x14ac:dyDescent="0.2">
      <c r="B494" s="445" t="str">
        <f>ContractDescription</f>
        <v>REHABILITATION OF PROVINCIAL ROAD P47-3 (KM 38.00 TO KM 48.00) IN THE EMPANGENI REGION</v>
      </c>
      <c r="C494" s="446"/>
      <c r="D494" s="446"/>
      <c r="E494" s="446"/>
      <c r="F494" s="446"/>
      <c r="G494" s="446"/>
      <c r="H494" s="450"/>
      <c r="I494" s="8"/>
    </row>
    <row r="495" spans="2:9" x14ac:dyDescent="0.2">
      <c r="B495" s="445"/>
      <c r="C495" s="446"/>
      <c r="D495" s="446"/>
      <c r="E495" s="446"/>
      <c r="F495" s="446"/>
      <c r="G495" s="446"/>
      <c r="H495" s="450"/>
      <c r="I495" s="8"/>
    </row>
    <row r="496" spans="2:9" x14ac:dyDescent="0.2">
      <c r="B496" s="447"/>
      <c r="C496" s="448"/>
      <c r="D496" s="448"/>
      <c r="E496" s="448"/>
      <c r="F496" s="448"/>
      <c r="G496" s="448"/>
      <c r="H496" s="451"/>
      <c r="I496" s="8"/>
    </row>
    <row r="497" spans="2:9" s="9" customFormat="1" ht="24.95" customHeight="1" x14ac:dyDescent="0.2">
      <c r="B497" s="72" t="s">
        <v>0</v>
      </c>
      <c r="C497" s="11" t="s">
        <v>1</v>
      </c>
      <c r="D497" s="11" t="s">
        <v>2</v>
      </c>
      <c r="E497" s="11" t="s">
        <v>10</v>
      </c>
      <c r="F497" s="11" t="s">
        <v>3</v>
      </c>
      <c r="G497" s="11" t="s">
        <v>4</v>
      </c>
      <c r="H497" s="11" t="s">
        <v>5</v>
      </c>
      <c r="I497" s="12"/>
    </row>
    <row r="498" spans="2:9" s="30" customFormat="1" ht="19.5" customHeight="1" x14ac:dyDescent="0.2">
      <c r="B498" s="76"/>
      <c r="C498" s="31" t="s">
        <v>29</v>
      </c>
      <c r="D498" s="32"/>
      <c r="E498" s="32"/>
      <c r="F498" s="33"/>
      <c r="G498" s="32"/>
      <c r="H498" s="34">
        <f>H489</f>
        <v>0</v>
      </c>
      <c r="I498" s="35"/>
    </row>
    <row r="499" spans="2:9" ht="12" customHeight="1" x14ac:dyDescent="0.2">
      <c r="B499" s="50"/>
      <c r="C499" s="14"/>
      <c r="D499" s="22"/>
      <c r="E499" s="22"/>
      <c r="F499" s="22"/>
      <c r="G499" s="39"/>
      <c r="H499" s="25"/>
      <c r="I499" s="42"/>
    </row>
    <row r="500" spans="2:9" ht="25.5" x14ac:dyDescent="0.2">
      <c r="B500" s="50" t="s">
        <v>2768</v>
      </c>
      <c r="C500" s="14" t="s">
        <v>405</v>
      </c>
      <c r="D500" s="22"/>
      <c r="E500" s="22"/>
      <c r="F500" s="22"/>
      <c r="G500" s="39"/>
      <c r="H500" s="25" t="str">
        <f t="shared" si="5"/>
        <v/>
      </c>
      <c r="I500" s="42"/>
    </row>
    <row r="501" spans="2:9" ht="12" customHeight="1" x14ac:dyDescent="0.2">
      <c r="B501" s="50"/>
      <c r="C501" s="14"/>
      <c r="D501" s="22"/>
      <c r="E501" s="22"/>
      <c r="F501" s="22"/>
      <c r="G501" s="39"/>
      <c r="H501" s="25" t="str">
        <f t="shared" si="5"/>
        <v/>
      </c>
      <c r="I501" s="42"/>
    </row>
    <row r="502" spans="2:9" x14ac:dyDescent="0.2">
      <c r="B502" s="50" t="s">
        <v>1421</v>
      </c>
      <c r="C502" s="14" t="s">
        <v>406</v>
      </c>
      <c r="D502" s="22"/>
      <c r="E502" s="22"/>
      <c r="F502" s="22"/>
      <c r="G502" s="39"/>
      <c r="H502" s="25" t="str">
        <f t="shared" si="5"/>
        <v/>
      </c>
      <c r="I502" s="42"/>
    </row>
    <row r="503" spans="2:9" ht="12" customHeight="1" x14ac:dyDescent="0.2">
      <c r="B503" s="50"/>
      <c r="C503" s="14"/>
      <c r="D503" s="22"/>
      <c r="E503" s="22"/>
      <c r="F503" s="22"/>
      <c r="G503" s="39"/>
      <c r="H503" s="25" t="str">
        <f t="shared" si="5"/>
        <v/>
      </c>
      <c r="I503" s="42"/>
    </row>
    <row r="504" spans="2:9" ht="53.25" customHeight="1" x14ac:dyDescent="0.2">
      <c r="B504" s="50" t="s">
        <v>53</v>
      </c>
      <c r="C504" s="14" t="s">
        <v>407</v>
      </c>
      <c r="D504" s="22"/>
      <c r="E504" s="22"/>
      <c r="F504" s="22"/>
      <c r="G504" s="39"/>
      <c r="H504" s="25" t="str">
        <f t="shared" si="5"/>
        <v/>
      </c>
      <c r="I504" s="42"/>
    </row>
    <row r="505" spans="2:9" ht="12" customHeight="1" x14ac:dyDescent="0.2">
      <c r="B505" s="50"/>
      <c r="C505" s="14"/>
      <c r="D505" s="22"/>
      <c r="E505" s="22"/>
      <c r="F505" s="22"/>
      <c r="G505" s="39"/>
      <c r="H505" s="25" t="str">
        <f t="shared" si="5"/>
        <v/>
      </c>
      <c r="I505" s="42"/>
    </row>
    <row r="506" spans="2:9" ht="27" x14ac:dyDescent="0.2">
      <c r="B506" s="50" t="s">
        <v>197</v>
      </c>
      <c r="C506" s="14" t="s">
        <v>383</v>
      </c>
      <c r="D506" s="22" t="s">
        <v>26</v>
      </c>
      <c r="E506" s="22"/>
      <c r="F506" s="22"/>
      <c r="G506" s="39"/>
      <c r="H506" s="25">
        <f t="shared" si="5"/>
        <v>0</v>
      </c>
      <c r="I506" s="42"/>
    </row>
    <row r="507" spans="2:9" ht="12" customHeight="1" x14ac:dyDescent="0.2">
      <c r="B507" s="50"/>
      <c r="C507" s="14"/>
      <c r="D507" s="22"/>
      <c r="E507" s="22"/>
      <c r="F507" s="22"/>
      <c r="G507" s="39"/>
      <c r="H507" s="25" t="str">
        <f t="shared" si="5"/>
        <v/>
      </c>
      <c r="I507" s="42"/>
    </row>
    <row r="508" spans="2:9" ht="27" x14ac:dyDescent="0.2">
      <c r="B508" s="50" t="s">
        <v>198</v>
      </c>
      <c r="C508" s="14" t="s">
        <v>384</v>
      </c>
      <c r="D508" s="22" t="s">
        <v>26</v>
      </c>
      <c r="E508" s="22"/>
      <c r="F508" s="22"/>
      <c r="G508" s="39"/>
      <c r="H508" s="25">
        <f t="shared" si="5"/>
        <v>0</v>
      </c>
      <c r="I508" s="42"/>
    </row>
    <row r="509" spans="2:9" ht="12" customHeight="1" x14ac:dyDescent="0.2">
      <c r="B509" s="50"/>
      <c r="C509" s="14"/>
      <c r="D509" s="22"/>
      <c r="E509" s="22"/>
      <c r="F509" s="22"/>
      <c r="G509" s="39"/>
      <c r="H509" s="25" t="str">
        <f t="shared" si="5"/>
        <v/>
      </c>
      <c r="I509" s="42"/>
    </row>
    <row r="510" spans="2:9" ht="27" x14ac:dyDescent="0.2">
      <c r="B510" s="50" t="s">
        <v>381</v>
      </c>
      <c r="C510" s="14" t="s">
        <v>385</v>
      </c>
      <c r="D510" s="22" t="s">
        <v>26</v>
      </c>
      <c r="E510" s="22"/>
      <c r="F510" s="22"/>
      <c r="G510" s="39"/>
      <c r="H510" s="25">
        <f t="shared" si="5"/>
        <v>0</v>
      </c>
      <c r="I510" s="42"/>
    </row>
    <row r="511" spans="2:9" ht="12" customHeight="1" x14ac:dyDescent="0.2">
      <c r="B511" s="50"/>
      <c r="C511" s="14"/>
      <c r="D511" s="22"/>
      <c r="E511" s="22"/>
      <c r="F511" s="22"/>
      <c r="G511" s="39"/>
      <c r="H511" s="25" t="str">
        <f t="shared" si="5"/>
        <v/>
      </c>
      <c r="I511" s="42"/>
    </row>
    <row r="512" spans="2:9" ht="63.75" x14ac:dyDescent="0.2">
      <c r="B512" s="50" t="s">
        <v>55</v>
      </c>
      <c r="C512" s="14" t="s">
        <v>408</v>
      </c>
      <c r="D512" s="22"/>
      <c r="E512" s="22"/>
      <c r="F512" s="22"/>
      <c r="G512" s="39"/>
      <c r="H512" s="25" t="str">
        <f t="shared" si="5"/>
        <v/>
      </c>
      <c r="I512" s="42"/>
    </row>
    <row r="513" spans="2:9" ht="12" customHeight="1" x14ac:dyDescent="0.2">
      <c r="B513" s="50"/>
      <c r="C513" s="14"/>
      <c r="D513" s="22"/>
      <c r="E513" s="22"/>
      <c r="F513" s="22"/>
      <c r="G513" s="39"/>
      <c r="H513" s="25" t="str">
        <f t="shared" si="5"/>
        <v/>
      </c>
      <c r="I513" s="42"/>
    </row>
    <row r="514" spans="2:9" ht="27" x14ac:dyDescent="0.2">
      <c r="B514" s="50" t="s">
        <v>220</v>
      </c>
      <c r="C514" s="14" t="s">
        <v>383</v>
      </c>
      <c r="D514" s="22" t="s">
        <v>26</v>
      </c>
      <c r="E514" s="22"/>
      <c r="F514" s="22"/>
      <c r="G514" s="39"/>
      <c r="H514" s="25">
        <f t="shared" si="5"/>
        <v>0</v>
      </c>
      <c r="I514" s="42"/>
    </row>
    <row r="515" spans="2:9" ht="12" customHeight="1" x14ac:dyDescent="0.2">
      <c r="B515" s="50"/>
      <c r="C515" s="14"/>
      <c r="D515" s="22"/>
      <c r="E515" s="22"/>
      <c r="F515" s="22"/>
      <c r="G515" s="39"/>
      <c r="H515" s="25" t="str">
        <f t="shared" si="5"/>
        <v/>
      </c>
      <c r="I515" s="42"/>
    </row>
    <row r="516" spans="2:9" ht="27" x14ac:dyDescent="0.2">
      <c r="B516" s="50" t="s">
        <v>221</v>
      </c>
      <c r="C516" s="14" t="s">
        <v>384</v>
      </c>
      <c r="D516" s="22" t="s">
        <v>26</v>
      </c>
      <c r="E516" s="22"/>
      <c r="F516" s="22"/>
      <c r="G516" s="39"/>
      <c r="H516" s="25">
        <f t="shared" si="5"/>
        <v>0</v>
      </c>
      <c r="I516" s="42"/>
    </row>
    <row r="517" spans="2:9" ht="12" customHeight="1" x14ac:dyDescent="0.2">
      <c r="B517" s="50"/>
      <c r="C517" s="14"/>
      <c r="D517" s="22"/>
      <c r="E517" s="22"/>
      <c r="F517" s="22"/>
      <c r="G517" s="39"/>
      <c r="H517" s="25" t="str">
        <f t="shared" si="5"/>
        <v/>
      </c>
      <c r="I517" s="42"/>
    </row>
    <row r="518" spans="2:9" ht="27" x14ac:dyDescent="0.2">
      <c r="B518" s="50" t="s">
        <v>387</v>
      </c>
      <c r="C518" s="14" t="s">
        <v>385</v>
      </c>
      <c r="D518" s="22" t="s">
        <v>26</v>
      </c>
      <c r="E518" s="22"/>
      <c r="F518" s="22"/>
      <c r="G518" s="39"/>
      <c r="H518" s="25">
        <f t="shared" si="5"/>
        <v>0</v>
      </c>
      <c r="I518" s="42"/>
    </row>
    <row r="519" spans="2:9" ht="12" customHeight="1" x14ac:dyDescent="0.2">
      <c r="B519" s="50"/>
      <c r="C519" s="14"/>
      <c r="D519" s="22"/>
      <c r="E519" s="22"/>
      <c r="F519" s="22"/>
      <c r="G519" s="39"/>
      <c r="H519" s="25" t="str">
        <f t="shared" si="5"/>
        <v/>
      </c>
      <c r="I519" s="42"/>
    </row>
    <row r="520" spans="2:9" ht="25.5" x14ac:dyDescent="0.2">
      <c r="B520" s="50" t="s">
        <v>409</v>
      </c>
      <c r="C520" s="14" t="s">
        <v>410</v>
      </c>
      <c r="D520" s="22"/>
      <c r="E520" s="22"/>
      <c r="F520" s="22"/>
      <c r="G520" s="39"/>
      <c r="H520" s="25" t="str">
        <f t="shared" si="5"/>
        <v/>
      </c>
      <c r="I520" s="42"/>
    </row>
    <row r="521" spans="2:9" ht="12" customHeight="1" x14ac:dyDescent="0.2">
      <c r="B521" s="50"/>
      <c r="C521" s="14"/>
      <c r="D521" s="22"/>
      <c r="E521" s="22"/>
      <c r="F521" s="22"/>
      <c r="G521" s="39"/>
      <c r="H521" s="25" t="str">
        <f t="shared" si="5"/>
        <v/>
      </c>
      <c r="I521" s="42"/>
    </row>
    <row r="522" spans="2:9" ht="52.5" customHeight="1" x14ac:dyDescent="0.2">
      <c r="B522" s="50" t="s">
        <v>53</v>
      </c>
      <c r="C522" s="14" t="s">
        <v>407</v>
      </c>
      <c r="D522" s="22"/>
      <c r="E522" s="22"/>
      <c r="F522" s="22"/>
      <c r="G522" s="39"/>
      <c r="H522" s="25" t="str">
        <f t="shared" si="5"/>
        <v/>
      </c>
      <c r="I522" s="42"/>
    </row>
    <row r="523" spans="2:9" ht="12" customHeight="1" x14ac:dyDescent="0.2">
      <c r="B523" s="50"/>
      <c r="C523" s="14"/>
      <c r="D523" s="22"/>
      <c r="E523" s="22"/>
      <c r="F523" s="22"/>
      <c r="G523" s="39"/>
      <c r="H523" s="25" t="str">
        <f t="shared" si="5"/>
        <v/>
      </c>
      <c r="I523" s="42"/>
    </row>
    <row r="524" spans="2:9" ht="27" x14ac:dyDescent="0.2">
      <c r="B524" s="50" t="s">
        <v>197</v>
      </c>
      <c r="C524" s="14" t="s">
        <v>383</v>
      </c>
      <c r="D524" s="22" t="s">
        <v>26</v>
      </c>
      <c r="E524" s="22"/>
      <c r="F524" s="22"/>
      <c r="G524" s="39"/>
      <c r="H524" s="25">
        <f t="shared" si="5"/>
        <v>0</v>
      </c>
      <c r="I524" s="42"/>
    </row>
    <row r="525" spans="2:9" ht="12" customHeight="1" x14ac:dyDescent="0.2">
      <c r="B525" s="50"/>
      <c r="C525" s="14"/>
      <c r="D525" s="22"/>
      <c r="E525" s="22"/>
      <c r="F525" s="22"/>
      <c r="G525" s="39"/>
      <c r="H525" s="25" t="str">
        <f t="shared" si="5"/>
        <v/>
      </c>
      <c r="I525" s="42"/>
    </row>
    <row r="526" spans="2:9" ht="27" x14ac:dyDescent="0.2">
      <c r="B526" s="50" t="s">
        <v>198</v>
      </c>
      <c r="C526" s="14" t="s">
        <v>384</v>
      </c>
      <c r="D526" s="22" t="s">
        <v>26</v>
      </c>
      <c r="E526" s="22"/>
      <c r="F526" s="22"/>
      <c r="G526" s="39"/>
      <c r="H526" s="25">
        <f t="shared" si="5"/>
        <v>0</v>
      </c>
      <c r="I526" s="42"/>
    </row>
    <row r="527" spans="2:9" ht="12" customHeight="1" x14ac:dyDescent="0.2">
      <c r="B527" s="50"/>
      <c r="C527" s="14"/>
      <c r="D527" s="22"/>
      <c r="E527" s="22"/>
      <c r="F527" s="22"/>
      <c r="G527" s="39"/>
      <c r="H527" s="25" t="str">
        <f t="shared" si="5"/>
        <v/>
      </c>
      <c r="I527" s="42"/>
    </row>
    <row r="528" spans="2:9" ht="27" x14ac:dyDescent="0.2">
      <c r="B528" s="50" t="s">
        <v>381</v>
      </c>
      <c r="C528" s="14" t="s">
        <v>385</v>
      </c>
      <c r="D528" s="22" t="s">
        <v>26</v>
      </c>
      <c r="E528" s="22"/>
      <c r="F528" s="22"/>
      <c r="G528" s="39"/>
      <c r="H528" s="25">
        <f t="shared" si="5"/>
        <v>0</v>
      </c>
      <c r="I528" s="42"/>
    </row>
    <row r="529" spans="2:9" ht="12" customHeight="1" x14ac:dyDescent="0.2">
      <c r="B529" s="50"/>
      <c r="C529" s="14"/>
      <c r="D529" s="22"/>
      <c r="E529" s="22"/>
      <c r="F529" s="22"/>
      <c r="G529" s="39"/>
      <c r="H529" s="25" t="str">
        <f t="shared" si="5"/>
        <v/>
      </c>
      <c r="I529" s="42"/>
    </row>
    <row r="530" spans="2:9" ht="63.75" x14ac:dyDescent="0.2">
      <c r="B530" s="50" t="s">
        <v>55</v>
      </c>
      <c r="C530" s="14" t="s">
        <v>408</v>
      </c>
      <c r="D530" s="22"/>
      <c r="E530" s="22"/>
      <c r="F530" s="22"/>
      <c r="G530" s="39"/>
      <c r="H530" s="25" t="str">
        <f t="shared" si="5"/>
        <v/>
      </c>
      <c r="I530" s="42"/>
    </row>
    <row r="531" spans="2:9" ht="12" customHeight="1" x14ac:dyDescent="0.2">
      <c r="B531" s="50"/>
      <c r="C531" s="14"/>
      <c r="D531" s="22"/>
      <c r="E531" s="22"/>
      <c r="F531" s="22"/>
      <c r="G531" s="39"/>
      <c r="H531" s="25" t="str">
        <f t="shared" si="5"/>
        <v/>
      </c>
      <c r="I531" s="42"/>
    </row>
    <row r="532" spans="2:9" ht="27" x14ac:dyDescent="0.2">
      <c r="B532" s="50" t="s">
        <v>220</v>
      </c>
      <c r="C532" s="14" t="s">
        <v>383</v>
      </c>
      <c r="D532" s="22" t="s">
        <v>26</v>
      </c>
      <c r="E532" s="22"/>
      <c r="F532" s="22"/>
      <c r="G532" s="39"/>
      <c r="H532" s="25">
        <f t="shared" si="5"/>
        <v>0</v>
      </c>
      <c r="I532" s="42"/>
    </row>
    <row r="533" spans="2:9" ht="12" customHeight="1" x14ac:dyDescent="0.2">
      <c r="B533" s="50"/>
      <c r="C533" s="14"/>
      <c r="D533" s="22"/>
      <c r="E533" s="22"/>
      <c r="F533" s="22"/>
      <c r="G533" s="39"/>
      <c r="H533" s="25" t="str">
        <f t="shared" si="5"/>
        <v/>
      </c>
      <c r="I533" s="42"/>
    </row>
    <row r="534" spans="2:9" ht="27" x14ac:dyDescent="0.2">
      <c r="B534" s="50" t="s">
        <v>221</v>
      </c>
      <c r="C534" s="14" t="s">
        <v>384</v>
      </c>
      <c r="D534" s="22" t="s">
        <v>26</v>
      </c>
      <c r="E534" s="22"/>
      <c r="F534" s="22"/>
      <c r="G534" s="39"/>
      <c r="H534" s="25">
        <f t="shared" si="5"/>
        <v>0</v>
      </c>
      <c r="I534" s="42"/>
    </row>
    <row r="535" spans="2:9" ht="12" customHeight="1" x14ac:dyDescent="0.2">
      <c r="B535" s="50"/>
      <c r="C535" s="14"/>
      <c r="D535" s="22"/>
      <c r="E535" s="22"/>
      <c r="F535" s="22"/>
      <c r="G535" s="39"/>
      <c r="H535" s="25" t="str">
        <f t="shared" si="5"/>
        <v/>
      </c>
      <c r="I535" s="42"/>
    </row>
    <row r="536" spans="2:9" ht="27" x14ac:dyDescent="0.2">
      <c r="B536" s="50" t="s">
        <v>387</v>
      </c>
      <c r="C536" s="14" t="s">
        <v>385</v>
      </c>
      <c r="D536" s="22" t="s">
        <v>26</v>
      </c>
      <c r="E536" s="22"/>
      <c r="F536" s="22"/>
      <c r="G536" s="39"/>
      <c r="H536" s="25">
        <f t="shared" ref="H536" si="6">IF(D536="","",F536*G536)</f>
        <v>0</v>
      </c>
      <c r="I536" s="42"/>
    </row>
    <row r="537" spans="2:9" ht="12" customHeight="1" x14ac:dyDescent="0.2">
      <c r="B537" s="50"/>
      <c r="C537" s="14"/>
      <c r="D537" s="22"/>
      <c r="E537" s="22"/>
      <c r="F537" s="22"/>
      <c r="G537" s="39"/>
      <c r="H537" s="25"/>
      <c r="I537" s="42"/>
    </row>
    <row r="538" spans="2:9" s="30" customFormat="1" ht="24.95" customHeight="1" x14ac:dyDescent="0.2">
      <c r="B538" s="84" t="str">
        <f>$B$10</f>
        <v>C5.5</v>
      </c>
      <c r="C538" s="31" t="s">
        <v>2708</v>
      </c>
      <c r="D538" s="32"/>
      <c r="E538" s="32"/>
      <c r="F538" s="33"/>
      <c r="G538" s="32"/>
      <c r="H538" s="34">
        <f>SUM(H498:H537)</f>
        <v>0</v>
      </c>
      <c r="I538" s="35"/>
    </row>
  </sheetData>
  <mergeCells count="60">
    <mergeCell ref="F1:H1"/>
    <mergeCell ref="B5:G7"/>
    <mergeCell ref="H4:H7"/>
    <mergeCell ref="B4:G4"/>
    <mergeCell ref="B72:E72"/>
    <mergeCell ref="F72:H74"/>
    <mergeCell ref="B73:E73"/>
    <mergeCell ref="B74:E74"/>
    <mergeCell ref="B75:G75"/>
    <mergeCell ref="H75:H78"/>
    <mergeCell ref="B76:G78"/>
    <mergeCell ref="B134:E134"/>
    <mergeCell ref="F134:H136"/>
    <mergeCell ref="B135:E135"/>
    <mergeCell ref="B136:E136"/>
    <mergeCell ref="B137:G137"/>
    <mergeCell ref="H137:H140"/>
    <mergeCell ref="B138:G140"/>
    <mergeCell ref="B190:E190"/>
    <mergeCell ref="F190:H192"/>
    <mergeCell ref="B191:E191"/>
    <mergeCell ref="B192:E192"/>
    <mergeCell ref="B193:G193"/>
    <mergeCell ref="H193:H196"/>
    <mergeCell ref="B194:G196"/>
    <mergeCell ref="B246:E246"/>
    <mergeCell ref="F246:H248"/>
    <mergeCell ref="B247:E247"/>
    <mergeCell ref="B248:E248"/>
    <mergeCell ref="B249:G249"/>
    <mergeCell ref="H249:H252"/>
    <mergeCell ref="B250:G252"/>
    <mergeCell ref="B302:E302"/>
    <mergeCell ref="F302:H304"/>
    <mergeCell ref="B303:E303"/>
    <mergeCell ref="B304:E304"/>
    <mergeCell ref="B305:G305"/>
    <mergeCell ref="H305:H308"/>
    <mergeCell ref="B306:G308"/>
    <mergeCell ref="B363:E363"/>
    <mergeCell ref="F363:H365"/>
    <mergeCell ref="B364:E364"/>
    <mergeCell ref="B365:E365"/>
    <mergeCell ref="B366:G366"/>
    <mergeCell ref="H366:H369"/>
    <mergeCell ref="B367:G369"/>
    <mergeCell ref="B429:E429"/>
    <mergeCell ref="F429:H431"/>
    <mergeCell ref="B430:E430"/>
    <mergeCell ref="B431:E431"/>
    <mergeCell ref="B493:G493"/>
    <mergeCell ref="H493:H496"/>
    <mergeCell ref="B494:G496"/>
    <mergeCell ref="B432:G432"/>
    <mergeCell ref="H432:H435"/>
    <mergeCell ref="B433:G435"/>
    <mergeCell ref="B490:E490"/>
    <mergeCell ref="F490:H492"/>
    <mergeCell ref="B491:E491"/>
    <mergeCell ref="B492:E492"/>
  </mergeCells>
  <phoneticPr fontId="17" type="noConversion"/>
  <pageMargins left="0.43307086614173229" right="0.31496062992125984" top="0.43307086614173229" bottom="0.62992125984251968" header="0.35433070866141736" footer="0.31496062992125984"/>
  <pageSetup paperSize="9" scale="77"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7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1A55-FC56-46DB-BB96-CC37AE17E9CA}">
  <sheetPr codeName="Sheet56">
    <tabColor rgb="FF002060"/>
  </sheetPr>
  <dimension ref="B1:I137"/>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C6.1</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 t="shared" ref="H9:H87" si="0">IF(D9="","",F9*G9)</f>
        <v/>
      </c>
      <c r="I9" s="18"/>
    </row>
    <row r="10" spans="2:9" x14ac:dyDescent="0.2">
      <c r="B10" s="71" t="s">
        <v>1487</v>
      </c>
      <c r="C10" s="20" t="s">
        <v>1486</v>
      </c>
      <c r="D10" s="15"/>
      <c r="E10" s="15"/>
      <c r="F10" s="15"/>
      <c r="G10" s="16"/>
      <c r="H10" s="17" t="str">
        <f t="shared" si="0"/>
        <v/>
      </c>
      <c r="I10" s="18"/>
    </row>
    <row r="11" spans="2:9" x14ac:dyDescent="0.2">
      <c r="B11" s="50"/>
      <c r="C11" s="14"/>
      <c r="D11" s="15"/>
      <c r="E11" s="15"/>
      <c r="F11" s="15"/>
      <c r="G11" s="16"/>
      <c r="H11" s="17" t="str">
        <f t="shared" si="0"/>
        <v/>
      </c>
      <c r="I11" s="18"/>
    </row>
    <row r="12" spans="2:9" ht="25.5" x14ac:dyDescent="0.2">
      <c r="B12" s="61" t="s">
        <v>1485</v>
      </c>
      <c r="C12" s="14" t="s">
        <v>1484</v>
      </c>
      <c r="D12" s="15"/>
      <c r="E12" s="15"/>
      <c r="F12" s="15"/>
      <c r="G12" s="16"/>
      <c r="H12" s="17" t="str">
        <f t="shared" si="0"/>
        <v/>
      </c>
      <c r="I12" s="18"/>
    </row>
    <row r="13" spans="2:9" x14ac:dyDescent="0.2">
      <c r="B13" s="61"/>
      <c r="C13" s="14"/>
      <c r="D13" s="15"/>
      <c r="E13" s="15"/>
      <c r="F13" s="15"/>
      <c r="G13" s="16"/>
      <c r="H13" s="17" t="str">
        <f t="shared" si="0"/>
        <v/>
      </c>
      <c r="I13" s="18"/>
    </row>
    <row r="14" spans="2:9" ht="25.5" x14ac:dyDescent="0.2">
      <c r="B14" s="50" t="s">
        <v>1483</v>
      </c>
      <c r="C14" s="14" t="s">
        <v>1482</v>
      </c>
      <c r="D14" s="22" t="s">
        <v>1503</v>
      </c>
      <c r="E14" s="22"/>
      <c r="F14" s="23"/>
      <c r="G14" s="24"/>
      <c r="H14" s="17">
        <f t="shared" si="0"/>
        <v>0</v>
      </c>
      <c r="I14" s="60"/>
    </row>
    <row r="15" spans="2:9" x14ac:dyDescent="0.2">
      <c r="B15" s="61"/>
      <c r="C15" s="14"/>
      <c r="D15" s="15"/>
      <c r="E15" s="15"/>
      <c r="F15" s="26"/>
      <c r="G15" s="16"/>
      <c r="H15" s="17" t="str">
        <f t="shared" si="0"/>
        <v/>
      </c>
      <c r="I15" s="18"/>
    </row>
    <row r="16" spans="2:9" ht="25.5" x14ac:dyDescent="0.2">
      <c r="B16" s="50" t="s">
        <v>1481</v>
      </c>
      <c r="C16" s="14" t="s">
        <v>1480</v>
      </c>
      <c r="D16" s="22" t="s">
        <v>1503</v>
      </c>
      <c r="E16" s="15"/>
      <c r="F16" s="26"/>
      <c r="G16" s="62"/>
      <c r="H16" s="17">
        <f t="shared" si="0"/>
        <v>0</v>
      </c>
      <c r="I16" s="18"/>
    </row>
    <row r="17" spans="2:9" x14ac:dyDescent="0.2">
      <c r="B17" s="61"/>
      <c r="C17" s="14"/>
      <c r="D17" s="15"/>
      <c r="E17" s="15"/>
      <c r="F17" s="26"/>
      <c r="G17" s="16"/>
      <c r="H17" s="17" t="str">
        <f t="shared" si="0"/>
        <v/>
      </c>
      <c r="I17" s="63"/>
    </row>
    <row r="18" spans="2:9" ht="25.5" x14ac:dyDescent="0.2">
      <c r="B18" s="50" t="s">
        <v>1479</v>
      </c>
      <c r="C18" s="28" t="s">
        <v>1478</v>
      </c>
      <c r="D18" s="22"/>
      <c r="E18" s="64"/>
      <c r="F18" s="26"/>
      <c r="G18" s="65"/>
      <c r="H18" s="17" t="str">
        <f t="shared" si="0"/>
        <v/>
      </c>
      <c r="I18" s="66"/>
    </row>
    <row r="19" spans="2:9" x14ac:dyDescent="0.2">
      <c r="B19" s="61"/>
      <c r="C19" s="27"/>
      <c r="D19" s="64"/>
      <c r="E19" s="64"/>
      <c r="F19" s="26"/>
      <c r="G19" s="65"/>
      <c r="H19" s="17" t="str">
        <f t="shared" si="0"/>
        <v/>
      </c>
      <c r="I19" s="66"/>
    </row>
    <row r="20" spans="2:9" x14ac:dyDescent="0.2">
      <c r="B20" s="50" t="s">
        <v>1477</v>
      </c>
      <c r="C20" s="14" t="s">
        <v>1476</v>
      </c>
      <c r="D20" s="22"/>
      <c r="E20" s="64"/>
      <c r="F20" s="26"/>
      <c r="G20" s="67"/>
      <c r="H20" s="17" t="str">
        <f t="shared" si="0"/>
        <v/>
      </c>
      <c r="I20" s="66"/>
    </row>
    <row r="21" spans="2:9" x14ac:dyDescent="0.2">
      <c r="B21" s="61"/>
      <c r="C21" s="27"/>
      <c r="D21" s="64"/>
      <c r="E21" s="64"/>
      <c r="F21" s="26"/>
      <c r="G21" s="65"/>
      <c r="H21" s="17" t="str">
        <f t="shared" si="0"/>
        <v/>
      </c>
      <c r="I21" s="66"/>
    </row>
    <row r="22" spans="2:9" ht="15" x14ac:dyDescent="0.2">
      <c r="B22" s="50" t="s">
        <v>53</v>
      </c>
      <c r="C22" s="14" t="s">
        <v>1467</v>
      </c>
      <c r="D22" s="22" t="s">
        <v>1503</v>
      </c>
      <c r="E22" s="64"/>
      <c r="F22" s="26"/>
      <c r="G22" s="62"/>
      <c r="H22" s="17">
        <f t="shared" si="0"/>
        <v>0</v>
      </c>
      <c r="I22" s="66"/>
    </row>
    <row r="23" spans="2:9" x14ac:dyDescent="0.2">
      <c r="B23" s="61"/>
      <c r="C23" s="14"/>
      <c r="D23" s="15"/>
      <c r="E23" s="64"/>
      <c r="F23" s="26"/>
      <c r="G23" s="65"/>
      <c r="H23" s="17" t="str">
        <f t="shared" si="0"/>
        <v/>
      </c>
      <c r="I23" s="66"/>
    </row>
    <row r="24" spans="2:9" ht="25.5" x14ac:dyDescent="0.2">
      <c r="B24" s="50" t="s">
        <v>55</v>
      </c>
      <c r="C24" s="28" t="s">
        <v>1466</v>
      </c>
      <c r="D24" s="22" t="s">
        <v>1503</v>
      </c>
      <c r="E24" s="15"/>
      <c r="F24" s="26"/>
      <c r="G24" s="16"/>
      <c r="H24" s="17">
        <f t="shared" si="0"/>
        <v>0</v>
      </c>
      <c r="I24" s="18"/>
    </row>
    <row r="25" spans="2:9" x14ac:dyDescent="0.2">
      <c r="B25" s="61"/>
      <c r="C25" s="14"/>
      <c r="D25" s="15"/>
      <c r="E25" s="15"/>
      <c r="F25" s="26"/>
      <c r="G25" s="16"/>
      <c r="H25" s="17" t="str">
        <f t="shared" si="0"/>
        <v/>
      </c>
      <c r="I25" s="18"/>
    </row>
    <row r="26" spans="2:9" x14ac:dyDescent="0.2">
      <c r="B26" s="50" t="s">
        <v>1475</v>
      </c>
      <c r="C26" s="14" t="s">
        <v>1474</v>
      </c>
      <c r="D26" s="22"/>
      <c r="E26" s="15"/>
      <c r="F26" s="26"/>
      <c r="G26" s="67"/>
      <c r="H26" s="17" t="str">
        <f t="shared" si="0"/>
        <v/>
      </c>
      <c r="I26" s="60"/>
    </row>
    <row r="27" spans="2:9" x14ac:dyDescent="0.2">
      <c r="B27" s="61"/>
      <c r="C27" s="14"/>
      <c r="D27" s="15"/>
      <c r="E27" s="15"/>
      <c r="F27" s="26"/>
      <c r="G27" s="67"/>
      <c r="H27" s="17" t="str">
        <f t="shared" si="0"/>
        <v/>
      </c>
      <c r="I27" s="18"/>
    </row>
    <row r="28" spans="2:9" ht="15" x14ac:dyDescent="0.2">
      <c r="B28" s="50" t="s">
        <v>53</v>
      </c>
      <c r="C28" s="14" t="s">
        <v>1467</v>
      </c>
      <c r="D28" s="22" t="s">
        <v>1503</v>
      </c>
      <c r="E28" s="15"/>
      <c r="F28" s="26"/>
      <c r="G28" s="62"/>
      <c r="H28" s="17">
        <f t="shared" si="0"/>
        <v>0</v>
      </c>
      <c r="I28" s="18"/>
    </row>
    <row r="29" spans="2:9" x14ac:dyDescent="0.2">
      <c r="B29" s="61"/>
      <c r="C29" s="14"/>
      <c r="D29" s="15"/>
      <c r="E29" s="15"/>
      <c r="F29" s="26"/>
      <c r="G29" s="29"/>
      <c r="H29" s="17" t="str">
        <f t="shared" si="0"/>
        <v/>
      </c>
      <c r="I29" s="18"/>
    </row>
    <row r="30" spans="2:9" ht="25.5" x14ac:dyDescent="0.2">
      <c r="B30" s="50" t="s">
        <v>55</v>
      </c>
      <c r="C30" s="14" t="s">
        <v>1466</v>
      </c>
      <c r="D30" s="22" t="s">
        <v>1503</v>
      </c>
      <c r="E30" s="15"/>
      <c r="F30" s="26"/>
      <c r="G30" s="29"/>
      <c r="H30" s="17">
        <f t="shared" si="0"/>
        <v>0</v>
      </c>
      <c r="I30" s="18"/>
    </row>
    <row r="31" spans="2:9" x14ac:dyDescent="0.2">
      <c r="B31" s="61"/>
      <c r="C31" s="14"/>
      <c r="D31" s="15"/>
      <c r="E31" s="15"/>
      <c r="F31" s="26"/>
      <c r="G31" s="29"/>
      <c r="H31" s="17" t="str">
        <f t="shared" si="0"/>
        <v/>
      </c>
      <c r="I31" s="18"/>
    </row>
    <row r="32" spans="2:9" ht="25.5" x14ac:dyDescent="0.2">
      <c r="B32" s="50" t="s">
        <v>1473</v>
      </c>
      <c r="C32" s="28" t="s">
        <v>1472</v>
      </c>
      <c r="D32" s="22" t="s">
        <v>1504</v>
      </c>
      <c r="E32" s="15"/>
      <c r="F32" s="26"/>
      <c r="G32" s="67"/>
      <c r="H32" s="17">
        <f t="shared" si="0"/>
        <v>0</v>
      </c>
      <c r="I32" s="60"/>
    </row>
    <row r="33" spans="2:9" x14ac:dyDescent="0.2">
      <c r="B33" s="61"/>
      <c r="C33" s="14"/>
      <c r="D33" s="15"/>
      <c r="E33" s="15"/>
      <c r="F33" s="26"/>
      <c r="G33" s="29"/>
      <c r="H33" s="17" t="str">
        <f t="shared" si="0"/>
        <v/>
      </c>
      <c r="I33" s="18"/>
    </row>
    <row r="34" spans="2:9" ht="25.5" x14ac:dyDescent="0.2">
      <c r="B34" s="50" t="s">
        <v>1471</v>
      </c>
      <c r="C34" s="14" t="s">
        <v>1470</v>
      </c>
      <c r="D34" s="22"/>
      <c r="E34" s="15"/>
      <c r="F34" s="26"/>
      <c r="G34" s="62"/>
      <c r="H34" s="17" t="str">
        <f t="shared" si="0"/>
        <v/>
      </c>
      <c r="I34" s="18"/>
    </row>
    <row r="35" spans="2:9" x14ac:dyDescent="0.2">
      <c r="B35" s="61"/>
      <c r="C35" s="14"/>
      <c r="D35" s="15"/>
      <c r="E35" s="15"/>
      <c r="F35" s="15"/>
      <c r="G35" s="16"/>
      <c r="H35" s="17" t="str">
        <f t="shared" si="0"/>
        <v/>
      </c>
      <c r="I35" s="18"/>
    </row>
    <row r="36" spans="2:9" x14ac:dyDescent="0.2">
      <c r="B36" s="50" t="s">
        <v>1469</v>
      </c>
      <c r="C36" s="14" t="s">
        <v>1468</v>
      </c>
      <c r="D36" s="22"/>
      <c r="E36" s="15"/>
      <c r="F36" s="15"/>
      <c r="G36" s="67"/>
      <c r="H36" s="17" t="str">
        <f t="shared" si="0"/>
        <v/>
      </c>
      <c r="I36" s="18"/>
    </row>
    <row r="37" spans="2:9" x14ac:dyDescent="0.2">
      <c r="B37" s="61"/>
      <c r="C37" s="14"/>
      <c r="D37" s="15"/>
      <c r="E37" s="15"/>
      <c r="F37" s="15"/>
      <c r="G37" s="67"/>
      <c r="H37" s="17" t="str">
        <f t="shared" si="0"/>
        <v/>
      </c>
      <c r="I37" s="18"/>
    </row>
    <row r="38" spans="2:9" ht="15" x14ac:dyDescent="0.2">
      <c r="B38" s="50" t="s">
        <v>53</v>
      </c>
      <c r="C38" s="28" t="s">
        <v>1467</v>
      </c>
      <c r="D38" s="22" t="s">
        <v>1503</v>
      </c>
      <c r="E38" s="15"/>
      <c r="F38" s="15"/>
      <c r="G38" s="67"/>
      <c r="H38" s="17">
        <f t="shared" si="0"/>
        <v>0</v>
      </c>
      <c r="I38" s="18"/>
    </row>
    <row r="39" spans="2:9" x14ac:dyDescent="0.2">
      <c r="B39" s="61"/>
      <c r="C39" s="14"/>
      <c r="D39" s="15"/>
      <c r="E39" s="15"/>
      <c r="F39" s="15"/>
      <c r="G39" s="67"/>
      <c r="H39" s="17" t="str">
        <f t="shared" si="0"/>
        <v/>
      </c>
      <c r="I39" s="18"/>
    </row>
    <row r="40" spans="2:9" ht="25.5" x14ac:dyDescent="0.2">
      <c r="B40" s="50" t="s">
        <v>55</v>
      </c>
      <c r="C40" s="14" t="s">
        <v>1466</v>
      </c>
      <c r="D40" s="22" t="s">
        <v>1503</v>
      </c>
      <c r="E40" s="15"/>
      <c r="F40" s="15"/>
      <c r="G40" s="68"/>
      <c r="H40" s="17">
        <f t="shared" si="0"/>
        <v>0</v>
      </c>
      <c r="I40" s="18"/>
    </row>
    <row r="41" spans="2:9" x14ac:dyDescent="0.2">
      <c r="B41" s="61"/>
      <c r="C41" s="14"/>
      <c r="D41" s="15"/>
      <c r="E41" s="15"/>
      <c r="F41" s="15"/>
      <c r="G41" s="67"/>
      <c r="H41" s="17" t="str">
        <f t="shared" si="0"/>
        <v/>
      </c>
      <c r="I41" s="18"/>
    </row>
    <row r="42" spans="2:9" x14ac:dyDescent="0.2">
      <c r="B42" s="50" t="s">
        <v>1465</v>
      </c>
      <c r="C42" s="14" t="s">
        <v>1464</v>
      </c>
      <c r="D42" s="22"/>
      <c r="E42" s="15"/>
      <c r="F42" s="15"/>
      <c r="G42" s="67"/>
      <c r="H42" s="17" t="str">
        <f t="shared" si="0"/>
        <v/>
      </c>
      <c r="I42" s="18"/>
    </row>
    <row r="43" spans="2:9" x14ac:dyDescent="0.2">
      <c r="B43" s="61"/>
      <c r="C43" s="14"/>
      <c r="D43" s="15"/>
      <c r="E43" s="15"/>
      <c r="F43" s="15"/>
      <c r="G43" s="67"/>
      <c r="H43" s="17" t="str">
        <f t="shared" si="0"/>
        <v/>
      </c>
      <c r="I43" s="18"/>
    </row>
    <row r="44" spans="2:9" x14ac:dyDescent="0.2">
      <c r="B44" s="50" t="s">
        <v>1463</v>
      </c>
      <c r="C44" s="14" t="s">
        <v>1462</v>
      </c>
      <c r="D44" s="22"/>
      <c r="E44" s="64"/>
      <c r="F44" s="64"/>
      <c r="G44" s="67"/>
      <c r="H44" s="17" t="str">
        <f t="shared" si="0"/>
        <v/>
      </c>
      <c r="I44" s="66"/>
    </row>
    <row r="45" spans="2:9" x14ac:dyDescent="0.2">
      <c r="B45" s="61"/>
      <c r="C45" s="14"/>
      <c r="D45" s="15"/>
      <c r="E45" s="15"/>
      <c r="F45" s="15"/>
      <c r="G45" s="67"/>
      <c r="H45" s="17" t="str">
        <f t="shared" si="0"/>
        <v/>
      </c>
      <c r="I45" s="18"/>
    </row>
    <row r="46" spans="2:9" ht="15" x14ac:dyDescent="0.2">
      <c r="B46" s="50" t="s">
        <v>53</v>
      </c>
      <c r="C46" s="28" t="s">
        <v>1457</v>
      </c>
      <c r="D46" s="22" t="s">
        <v>1503</v>
      </c>
      <c r="E46" s="64"/>
      <c r="F46" s="64"/>
      <c r="G46" s="67"/>
      <c r="H46" s="17">
        <f t="shared" si="0"/>
        <v>0</v>
      </c>
      <c r="I46" s="69"/>
    </row>
    <row r="47" spans="2:9" x14ac:dyDescent="0.2">
      <c r="B47" s="61"/>
      <c r="C47" s="27"/>
      <c r="D47" s="64"/>
      <c r="E47" s="64"/>
      <c r="F47" s="64"/>
      <c r="G47" s="67"/>
      <c r="H47" s="17" t="str">
        <f t="shared" si="0"/>
        <v/>
      </c>
      <c r="I47" s="66"/>
    </row>
    <row r="48" spans="2:9" ht="15" x14ac:dyDescent="0.2">
      <c r="B48" s="61" t="s">
        <v>55</v>
      </c>
      <c r="C48" s="14" t="s">
        <v>1456</v>
      </c>
      <c r="D48" s="22" t="s">
        <v>1503</v>
      </c>
      <c r="E48" s="15"/>
      <c r="F48" s="15"/>
      <c r="G48" s="67"/>
      <c r="H48" s="17">
        <f t="shared" si="0"/>
        <v>0</v>
      </c>
      <c r="I48" s="18"/>
    </row>
    <row r="49" spans="2:9" x14ac:dyDescent="0.2">
      <c r="B49" s="61"/>
      <c r="C49" s="14"/>
      <c r="D49" s="15"/>
      <c r="E49" s="15"/>
      <c r="F49" s="15"/>
      <c r="G49" s="67"/>
      <c r="H49" s="17" t="str">
        <f t="shared" si="0"/>
        <v/>
      </c>
      <c r="I49" s="18"/>
    </row>
    <row r="50" spans="2:9" ht="15" x14ac:dyDescent="0.2">
      <c r="B50" s="50" t="s">
        <v>1461</v>
      </c>
      <c r="C50" s="14" t="s">
        <v>1460</v>
      </c>
      <c r="D50" s="22" t="s">
        <v>1503</v>
      </c>
      <c r="E50" s="15"/>
      <c r="F50" s="15"/>
      <c r="G50" s="67"/>
      <c r="H50" s="17">
        <f t="shared" si="0"/>
        <v>0</v>
      </c>
      <c r="I50" s="18"/>
    </row>
    <row r="51" spans="2:9" x14ac:dyDescent="0.2">
      <c r="B51" s="61"/>
      <c r="C51" s="14"/>
      <c r="D51" s="15"/>
      <c r="E51" s="15"/>
      <c r="F51" s="15"/>
      <c r="G51" s="67"/>
      <c r="H51" s="17" t="str">
        <f t="shared" si="0"/>
        <v/>
      </c>
      <c r="I51" s="18"/>
    </row>
    <row r="52" spans="2:9" x14ac:dyDescent="0.2">
      <c r="B52" s="50" t="s">
        <v>1459</v>
      </c>
      <c r="C52" s="28" t="s">
        <v>1458</v>
      </c>
      <c r="D52" s="22"/>
      <c r="E52" s="15"/>
      <c r="F52" s="15"/>
      <c r="G52" s="16"/>
      <c r="H52" s="17" t="str">
        <f t="shared" si="0"/>
        <v/>
      </c>
      <c r="I52" s="18"/>
    </row>
    <row r="53" spans="2:9" x14ac:dyDescent="0.2">
      <c r="B53" s="50"/>
      <c r="C53" s="14"/>
      <c r="D53" s="15"/>
      <c r="E53" s="15"/>
      <c r="F53" s="15"/>
      <c r="G53" s="16"/>
      <c r="H53" s="17" t="str">
        <f t="shared" si="0"/>
        <v/>
      </c>
    </row>
    <row r="54" spans="2:9" ht="15" x14ac:dyDescent="0.2">
      <c r="B54" s="50" t="s">
        <v>53</v>
      </c>
      <c r="C54" s="27" t="s">
        <v>1457</v>
      </c>
      <c r="D54" s="22" t="s">
        <v>1503</v>
      </c>
      <c r="E54" s="15"/>
      <c r="F54" s="15"/>
      <c r="G54" s="16"/>
      <c r="H54" s="17">
        <f t="shared" si="0"/>
        <v>0</v>
      </c>
    </row>
    <row r="55" spans="2:9" x14ac:dyDescent="0.2">
      <c r="B55" s="50"/>
      <c r="C55" s="14"/>
      <c r="D55" s="15"/>
      <c r="E55" s="15"/>
      <c r="F55" s="15"/>
      <c r="G55" s="16"/>
      <c r="H55" s="17" t="str">
        <f t="shared" si="0"/>
        <v/>
      </c>
    </row>
    <row r="56" spans="2:9" ht="15" x14ac:dyDescent="0.2">
      <c r="B56" s="61" t="s">
        <v>55</v>
      </c>
      <c r="C56" s="14" t="s">
        <v>1456</v>
      </c>
      <c r="D56" s="22" t="s">
        <v>1503</v>
      </c>
      <c r="E56" s="15"/>
      <c r="F56" s="15"/>
      <c r="G56" s="16"/>
      <c r="H56" s="17">
        <f t="shared" si="0"/>
        <v>0</v>
      </c>
    </row>
    <row r="57" spans="2:9" x14ac:dyDescent="0.2">
      <c r="B57" s="61"/>
      <c r="C57" s="14"/>
      <c r="D57" s="15"/>
      <c r="E57" s="15"/>
      <c r="F57" s="15"/>
      <c r="G57" s="16"/>
      <c r="H57" s="17" t="str">
        <f t="shared" si="0"/>
        <v/>
      </c>
    </row>
    <row r="58" spans="2:9" ht="25.5" x14ac:dyDescent="0.2">
      <c r="B58" s="61" t="s">
        <v>1455</v>
      </c>
      <c r="C58" s="14" t="s">
        <v>1454</v>
      </c>
      <c r="D58" s="22" t="s">
        <v>1345</v>
      </c>
      <c r="E58" s="22"/>
      <c r="F58" s="23"/>
      <c r="G58" s="24"/>
      <c r="H58" s="17">
        <f t="shared" si="0"/>
        <v>0</v>
      </c>
    </row>
    <row r="59" spans="2:9" x14ac:dyDescent="0.2">
      <c r="B59" s="61"/>
      <c r="C59" s="14"/>
      <c r="D59" s="15"/>
      <c r="E59" s="15"/>
      <c r="F59" s="26"/>
      <c r="G59" s="16"/>
      <c r="H59" s="17" t="str">
        <f t="shared" si="0"/>
        <v/>
      </c>
    </row>
    <row r="60" spans="2:9" x14ac:dyDescent="0.2">
      <c r="B60" s="61" t="s">
        <v>1453</v>
      </c>
      <c r="C60" s="14" t="s">
        <v>1452</v>
      </c>
      <c r="D60" s="22"/>
      <c r="E60" s="15"/>
      <c r="F60" s="26"/>
      <c r="G60" s="62"/>
      <c r="H60" s="17" t="str">
        <f t="shared" si="0"/>
        <v/>
      </c>
    </row>
    <row r="61" spans="2:9" x14ac:dyDescent="0.2">
      <c r="B61" s="61"/>
      <c r="C61" s="14"/>
      <c r="D61" s="15"/>
      <c r="E61" s="15"/>
      <c r="F61" s="26"/>
      <c r="G61" s="16"/>
      <c r="H61" s="17" t="str">
        <f t="shared" si="0"/>
        <v/>
      </c>
    </row>
    <row r="62" spans="2:9" x14ac:dyDescent="0.2">
      <c r="B62" s="50" t="s">
        <v>1451</v>
      </c>
      <c r="C62" s="28" t="s">
        <v>1450</v>
      </c>
      <c r="D62" s="15" t="s">
        <v>6</v>
      </c>
      <c r="E62" s="64"/>
      <c r="F62" s="26"/>
      <c r="G62" s="65"/>
      <c r="H62" s="17">
        <f t="shared" si="0"/>
        <v>0</v>
      </c>
    </row>
    <row r="63" spans="2:9" x14ac:dyDescent="0.2">
      <c r="B63" s="50"/>
      <c r="C63" s="105"/>
      <c r="D63" s="15"/>
      <c r="E63" s="64"/>
      <c r="F63" s="26"/>
      <c r="G63" s="65"/>
      <c r="H63" s="17"/>
    </row>
    <row r="64" spans="2:9" x14ac:dyDescent="0.2">
      <c r="B64" s="50"/>
      <c r="C64" s="105"/>
      <c r="D64" s="15"/>
      <c r="E64" s="64"/>
      <c r="F64" s="26"/>
      <c r="G64" s="65"/>
      <c r="H64" s="17"/>
    </row>
    <row r="65" spans="2:9" x14ac:dyDescent="0.2">
      <c r="B65" s="50"/>
      <c r="C65" s="105"/>
      <c r="D65" s="15"/>
      <c r="E65" s="64"/>
      <c r="F65" s="26"/>
      <c r="G65" s="65"/>
      <c r="H65" s="17"/>
    </row>
    <row r="66" spans="2:9" x14ac:dyDescent="0.2">
      <c r="B66" s="50"/>
      <c r="C66" s="105"/>
      <c r="D66" s="15"/>
      <c r="E66" s="64"/>
      <c r="F66" s="26"/>
      <c r="G66" s="65"/>
      <c r="H66" s="17"/>
    </row>
    <row r="67" spans="2:9" x14ac:dyDescent="0.2">
      <c r="B67" s="50"/>
      <c r="C67" s="14"/>
      <c r="D67" s="15"/>
      <c r="E67" s="64"/>
      <c r="F67" s="26"/>
      <c r="G67" s="65"/>
      <c r="H67" s="17" t="str">
        <f t="shared" si="0"/>
        <v/>
      </c>
    </row>
    <row r="68" spans="2:9" s="30" customFormat="1" ht="19.5" customHeight="1" x14ac:dyDescent="0.2">
      <c r="B68" s="106" t="str">
        <f>$B$10</f>
        <v>C6.1</v>
      </c>
      <c r="C68" s="31" t="s">
        <v>14</v>
      </c>
      <c r="D68" s="32"/>
      <c r="E68" s="32"/>
      <c r="F68" s="33"/>
      <c r="G68" s="32"/>
      <c r="H68" s="34">
        <f>SUM(H9:H67)</f>
        <v>0</v>
      </c>
      <c r="I68" s="35"/>
    </row>
    <row r="69" spans="2:9" x14ac:dyDescent="0.2">
      <c r="B69" s="449" t="str">
        <f>Client1</f>
        <v>Province of KwaZulu-Natal</v>
      </c>
      <c r="C69" s="449"/>
      <c r="D69" s="449"/>
      <c r="E69" s="449"/>
      <c r="F69" s="450" t="str">
        <f>"Contract No. "&amp;ContractNo</f>
        <v>Contract No. ZNB01127/00000/00/HOD/INF/21/T</v>
      </c>
      <c r="G69" s="450"/>
      <c r="H69" s="450"/>
    </row>
    <row r="70" spans="2:9" x14ac:dyDescent="0.2">
      <c r="B70" s="449" t="str">
        <f>Client2</f>
        <v>Department of Transport</v>
      </c>
      <c r="C70" s="449"/>
      <c r="D70" s="449"/>
      <c r="E70" s="449"/>
      <c r="F70" s="450"/>
      <c r="G70" s="450"/>
      <c r="H70" s="450"/>
    </row>
    <row r="71" spans="2:9" x14ac:dyDescent="0.2">
      <c r="B71" s="452"/>
      <c r="C71" s="452"/>
      <c r="D71" s="452"/>
      <c r="E71" s="452"/>
      <c r="F71" s="451"/>
      <c r="G71" s="451"/>
      <c r="H71" s="451"/>
    </row>
    <row r="72" spans="2:9" x14ac:dyDescent="0.2">
      <c r="B72" s="443" t="s">
        <v>8</v>
      </c>
      <c r="C72" s="444"/>
      <c r="D72" s="444"/>
      <c r="E72" s="444"/>
      <c r="F72" s="444"/>
      <c r="G72" s="444"/>
      <c r="H72" s="453" t="str">
        <f>$H$4</f>
        <v>CHAPTER C6.1</v>
      </c>
      <c r="I72" s="6"/>
    </row>
    <row r="73" spans="2:9" x14ac:dyDescent="0.2">
      <c r="B73" s="445" t="str">
        <f>ContractDescription</f>
        <v>REHABILITATION OF PROVINCIAL ROAD P47-3 (KM 38.00 TO KM 48.00) IN THE EMPANGENI REGION</v>
      </c>
      <c r="C73" s="446"/>
      <c r="D73" s="446"/>
      <c r="E73" s="446"/>
      <c r="F73" s="446"/>
      <c r="G73" s="446"/>
      <c r="H73" s="450"/>
      <c r="I73" s="8"/>
    </row>
    <row r="74" spans="2:9" x14ac:dyDescent="0.2">
      <c r="B74" s="445"/>
      <c r="C74" s="446"/>
      <c r="D74" s="446"/>
      <c r="E74" s="446"/>
      <c r="F74" s="446"/>
      <c r="G74" s="446"/>
      <c r="H74" s="450"/>
      <c r="I74" s="8"/>
    </row>
    <row r="75" spans="2:9" x14ac:dyDescent="0.2">
      <c r="B75" s="447"/>
      <c r="C75" s="448"/>
      <c r="D75" s="448"/>
      <c r="E75" s="448"/>
      <c r="F75" s="448"/>
      <c r="G75" s="448"/>
      <c r="H75" s="451"/>
      <c r="I75" s="8"/>
    </row>
    <row r="76" spans="2:9" s="9" customFormat="1" ht="24.95" customHeight="1" x14ac:dyDescent="0.2">
      <c r="B76" s="72" t="s">
        <v>0</v>
      </c>
      <c r="C76" s="11" t="s">
        <v>1</v>
      </c>
      <c r="D76" s="11" t="s">
        <v>2</v>
      </c>
      <c r="E76" s="11" t="s">
        <v>10</v>
      </c>
      <c r="F76" s="11" t="s">
        <v>3</v>
      </c>
      <c r="G76" s="11" t="s">
        <v>4</v>
      </c>
      <c r="H76" s="11" t="s">
        <v>5</v>
      </c>
      <c r="I76" s="12"/>
    </row>
    <row r="77" spans="2:9" s="30" customFormat="1" ht="19.5" customHeight="1" x14ac:dyDescent="0.2">
      <c r="B77" s="76"/>
      <c r="C77" s="31" t="s">
        <v>29</v>
      </c>
      <c r="D77" s="32"/>
      <c r="E77" s="32"/>
      <c r="F77" s="33"/>
      <c r="G77" s="32"/>
      <c r="H77" s="34">
        <f>H68</f>
        <v>0</v>
      </c>
      <c r="I77" s="35"/>
    </row>
    <row r="78" spans="2:9" x14ac:dyDescent="0.2">
      <c r="B78" s="50"/>
      <c r="C78" s="14"/>
      <c r="D78" s="15"/>
      <c r="E78" s="64"/>
      <c r="F78" s="26"/>
      <c r="G78" s="65"/>
      <c r="H78" s="17"/>
    </row>
    <row r="79" spans="2:9" x14ac:dyDescent="0.2">
      <c r="B79" s="61" t="s">
        <v>1449</v>
      </c>
      <c r="C79" s="14" t="s">
        <v>1448</v>
      </c>
      <c r="D79" s="22"/>
      <c r="E79" s="64"/>
      <c r="F79" s="26"/>
      <c r="G79" s="67"/>
      <c r="H79" s="17" t="str">
        <f t="shared" si="0"/>
        <v/>
      </c>
    </row>
    <row r="80" spans="2:9" x14ac:dyDescent="0.2">
      <c r="B80" s="61"/>
      <c r="C80" s="14"/>
      <c r="D80" s="15"/>
      <c r="E80" s="64"/>
      <c r="F80" s="26"/>
      <c r="G80" s="65"/>
      <c r="H80" s="17" t="str">
        <f t="shared" si="0"/>
        <v/>
      </c>
    </row>
    <row r="81" spans="2:8" ht="25.5" x14ac:dyDescent="0.2">
      <c r="B81" s="86" t="s">
        <v>53</v>
      </c>
      <c r="C81" s="14" t="s">
        <v>1447</v>
      </c>
      <c r="D81" s="22" t="s">
        <v>6</v>
      </c>
      <c r="E81" s="64"/>
      <c r="F81" s="26"/>
      <c r="G81" s="62"/>
      <c r="H81" s="17">
        <f t="shared" si="0"/>
        <v>0</v>
      </c>
    </row>
    <row r="82" spans="2:8" x14ac:dyDescent="0.2">
      <c r="B82" s="61"/>
      <c r="C82" s="14"/>
      <c r="D82" s="15"/>
      <c r="E82" s="64"/>
      <c r="F82" s="26"/>
      <c r="G82" s="65"/>
      <c r="H82" s="17" t="str">
        <f t="shared" si="0"/>
        <v/>
      </c>
    </row>
    <row r="83" spans="2:8" ht="25.5" x14ac:dyDescent="0.2">
      <c r="B83" s="61" t="s">
        <v>55</v>
      </c>
      <c r="C83" s="14" t="s">
        <v>1446</v>
      </c>
      <c r="D83" s="22" t="s">
        <v>6</v>
      </c>
      <c r="E83" s="15"/>
      <c r="F83" s="26"/>
      <c r="G83" s="16"/>
      <c r="H83" s="17">
        <f t="shared" si="0"/>
        <v>0</v>
      </c>
    </row>
    <row r="84" spans="2:8" x14ac:dyDescent="0.2">
      <c r="B84" s="61"/>
      <c r="C84" s="14"/>
      <c r="D84" s="15"/>
      <c r="E84" s="15"/>
      <c r="F84" s="26"/>
      <c r="G84" s="16"/>
      <c r="H84" s="17" t="str">
        <f t="shared" si="0"/>
        <v/>
      </c>
    </row>
    <row r="85" spans="2:8" ht="38.25" x14ac:dyDescent="0.2">
      <c r="B85" s="50" t="s">
        <v>1445</v>
      </c>
      <c r="C85" s="14" t="s">
        <v>1444</v>
      </c>
      <c r="D85" s="22" t="s">
        <v>6</v>
      </c>
      <c r="E85" s="15"/>
      <c r="F85" s="26"/>
      <c r="G85" s="67"/>
      <c r="H85" s="17">
        <f t="shared" si="0"/>
        <v>0</v>
      </c>
    </row>
    <row r="86" spans="2:8" x14ac:dyDescent="0.2">
      <c r="B86" s="61"/>
      <c r="C86" s="14"/>
      <c r="D86" s="15"/>
      <c r="E86" s="15"/>
      <c r="F86" s="26"/>
      <c r="G86" s="67"/>
      <c r="H86" s="17" t="str">
        <f t="shared" si="0"/>
        <v/>
      </c>
    </row>
    <row r="87" spans="2:8" ht="25.5" x14ac:dyDescent="0.2">
      <c r="B87" s="50" t="s">
        <v>1443</v>
      </c>
      <c r="C87" s="14" t="s">
        <v>1442</v>
      </c>
      <c r="D87" s="22" t="s">
        <v>6</v>
      </c>
      <c r="E87" s="15"/>
      <c r="F87" s="26"/>
      <c r="G87" s="62"/>
      <c r="H87" s="17">
        <f t="shared" si="0"/>
        <v>0</v>
      </c>
    </row>
    <row r="88" spans="2:8" x14ac:dyDescent="0.2">
      <c r="B88" s="61"/>
      <c r="C88" s="14"/>
      <c r="D88" s="15"/>
      <c r="E88" s="15"/>
      <c r="F88" s="26"/>
      <c r="G88" s="29"/>
      <c r="H88" s="17" t="str">
        <f t="shared" ref="H88:H112" si="1">IF(D88="","",F88*G88)</f>
        <v/>
      </c>
    </row>
    <row r="89" spans="2:8" x14ac:dyDescent="0.2">
      <c r="B89" s="50" t="s">
        <v>53</v>
      </c>
      <c r="C89" s="14" t="s">
        <v>1441</v>
      </c>
      <c r="D89" s="22" t="s">
        <v>38</v>
      </c>
      <c r="E89" s="15"/>
      <c r="F89" s="26"/>
      <c r="G89" s="29"/>
      <c r="H89" s="17">
        <f t="shared" si="1"/>
        <v>0</v>
      </c>
    </row>
    <row r="90" spans="2:8" x14ac:dyDescent="0.2">
      <c r="B90" s="61"/>
      <c r="C90" s="14"/>
      <c r="D90" s="15"/>
      <c r="E90" s="15"/>
      <c r="F90" s="26"/>
      <c r="G90" s="29"/>
      <c r="H90" s="17" t="str">
        <f t="shared" si="1"/>
        <v/>
      </c>
    </row>
    <row r="91" spans="2:8" x14ac:dyDescent="0.2">
      <c r="B91" s="50" t="s">
        <v>55</v>
      </c>
      <c r="C91" s="14" t="s">
        <v>1440</v>
      </c>
      <c r="D91" s="22" t="s">
        <v>38</v>
      </c>
      <c r="E91" s="15"/>
      <c r="F91" s="26"/>
      <c r="G91" s="67"/>
      <c r="H91" s="17">
        <f t="shared" si="1"/>
        <v>0</v>
      </c>
    </row>
    <row r="92" spans="2:8" x14ac:dyDescent="0.2">
      <c r="B92" s="61"/>
      <c r="C92" s="14"/>
      <c r="D92" s="15"/>
      <c r="E92" s="15"/>
      <c r="F92" s="26"/>
      <c r="G92" s="29"/>
      <c r="H92" s="17" t="str">
        <f t="shared" si="1"/>
        <v/>
      </c>
    </row>
    <row r="93" spans="2:8" ht="25.5" x14ac:dyDescent="0.2">
      <c r="B93" s="50" t="s">
        <v>1439</v>
      </c>
      <c r="C93" s="14" t="s">
        <v>1438</v>
      </c>
      <c r="D93" s="22"/>
      <c r="E93" s="15"/>
      <c r="F93" s="26"/>
      <c r="G93" s="62"/>
      <c r="H93" s="17" t="str">
        <f t="shared" si="1"/>
        <v/>
      </c>
    </row>
    <row r="94" spans="2:8" x14ac:dyDescent="0.2">
      <c r="B94" s="61"/>
      <c r="C94" s="14"/>
      <c r="D94" s="15"/>
      <c r="E94" s="15"/>
      <c r="F94" s="15"/>
      <c r="G94" s="16"/>
      <c r="H94" s="17" t="str">
        <f t="shared" si="1"/>
        <v/>
      </c>
    </row>
    <row r="95" spans="2:8" x14ac:dyDescent="0.2">
      <c r="B95" s="50" t="s">
        <v>53</v>
      </c>
      <c r="C95" s="27" t="s">
        <v>1437</v>
      </c>
      <c r="D95" s="64" t="s">
        <v>38</v>
      </c>
      <c r="E95" s="15"/>
      <c r="F95" s="15"/>
      <c r="G95" s="67"/>
      <c r="H95" s="17">
        <f t="shared" si="1"/>
        <v>0</v>
      </c>
    </row>
    <row r="96" spans="2:8" x14ac:dyDescent="0.2">
      <c r="B96" s="61"/>
      <c r="C96" s="27"/>
      <c r="D96" s="64"/>
      <c r="E96" s="15"/>
      <c r="F96" s="15"/>
      <c r="G96" s="67"/>
      <c r="H96" s="17" t="str">
        <f t="shared" si="1"/>
        <v/>
      </c>
    </row>
    <row r="97" spans="2:8" x14ac:dyDescent="0.2">
      <c r="B97" s="61" t="s">
        <v>55</v>
      </c>
      <c r="C97" s="14" t="s">
        <v>1436</v>
      </c>
      <c r="D97" s="22" t="s">
        <v>38</v>
      </c>
      <c r="E97" s="15"/>
      <c r="F97" s="15"/>
      <c r="G97" s="67"/>
      <c r="H97" s="17">
        <f t="shared" si="1"/>
        <v>0</v>
      </c>
    </row>
    <row r="98" spans="2:8" x14ac:dyDescent="0.2">
      <c r="B98" s="61"/>
      <c r="C98" s="14"/>
      <c r="D98" s="15"/>
      <c r="E98" s="15"/>
      <c r="F98" s="15"/>
      <c r="G98" s="67"/>
      <c r="H98" s="17" t="str">
        <f t="shared" si="1"/>
        <v/>
      </c>
    </row>
    <row r="99" spans="2:8" ht="25.5" x14ac:dyDescent="0.2">
      <c r="B99" s="61" t="s">
        <v>1435</v>
      </c>
      <c r="C99" s="14" t="s">
        <v>1434</v>
      </c>
      <c r="D99" s="22" t="s">
        <v>6</v>
      </c>
      <c r="E99" s="15"/>
      <c r="F99" s="15"/>
      <c r="G99" s="68"/>
      <c r="H99" s="17">
        <f t="shared" si="1"/>
        <v>0</v>
      </c>
    </row>
    <row r="100" spans="2:8" x14ac:dyDescent="0.2">
      <c r="B100" s="61"/>
      <c r="C100" s="14"/>
      <c r="D100" s="15"/>
      <c r="E100" s="15"/>
      <c r="F100" s="15"/>
      <c r="G100" s="67"/>
      <c r="H100" s="17" t="str">
        <f t="shared" si="1"/>
        <v/>
      </c>
    </row>
    <row r="101" spans="2:8" x14ac:dyDescent="0.2">
      <c r="B101" s="50" t="s">
        <v>1433</v>
      </c>
      <c r="C101" s="28" t="s">
        <v>1432</v>
      </c>
      <c r="D101" s="64"/>
      <c r="E101" s="15"/>
      <c r="F101" s="15"/>
      <c r="G101" s="67"/>
      <c r="H101" s="17" t="str">
        <f t="shared" si="1"/>
        <v/>
      </c>
    </row>
    <row r="102" spans="2:8" x14ac:dyDescent="0.2">
      <c r="B102" s="61"/>
      <c r="C102" s="27"/>
      <c r="D102" s="64"/>
      <c r="E102" s="15"/>
      <c r="F102" s="15"/>
      <c r="G102" s="67"/>
      <c r="H102" s="17" t="str">
        <f t="shared" si="1"/>
        <v/>
      </c>
    </row>
    <row r="103" spans="2:8" x14ac:dyDescent="0.2">
      <c r="B103" s="61" t="s">
        <v>1431</v>
      </c>
      <c r="C103" s="14" t="s">
        <v>1324</v>
      </c>
      <c r="D103" s="22" t="s">
        <v>7</v>
      </c>
      <c r="E103" s="64"/>
      <c r="F103" s="64"/>
      <c r="G103" s="67"/>
      <c r="H103" s="17">
        <f t="shared" si="1"/>
        <v>0</v>
      </c>
    </row>
    <row r="104" spans="2:8" x14ac:dyDescent="0.2">
      <c r="B104" s="61"/>
      <c r="C104" s="14"/>
      <c r="D104" s="15"/>
      <c r="E104" s="15"/>
      <c r="F104" s="15"/>
      <c r="G104" s="67"/>
      <c r="H104" s="17" t="str">
        <f t="shared" si="1"/>
        <v/>
      </c>
    </row>
    <row r="105" spans="2:8" x14ac:dyDescent="0.2">
      <c r="B105" s="86" t="s">
        <v>1430</v>
      </c>
      <c r="C105" s="14" t="s">
        <v>1429</v>
      </c>
      <c r="D105" s="22" t="s">
        <v>7</v>
      </c>
      <c r="E105" s="64"/>
      <c r="F105" s="64"/>
      <c r="G105" s="67"/>
      <c r="H105" s="17">
        <f t="shared" si="1"/>
        <v>0</v>
      </c>
    </row>
    <row r="106" spans="2:8" x14ac:dyDescent="0.2">
      <c r="B106" s="61"/>
      <c r="C106" s="27"/>
      <c r="D106" s="64"/>
      <c r="E106" s="64"/>
      <c r="F106" s="64"/>
      <c r="G106" s="67"/>
      <c r="H106" s="17" t="str">
        <f t="shared" si="1"/>
        <v/>
      </c>
    </row>
    <row r="107" spans="2:8" x14ac:dyDescent="0.2">
      <c r="B107" s="86" t="s">
        <v>1428</v>
      </c>
      <c r="C107" s="28" t="s">
        <v>1322</v>
      </c>
      <c r="D107" s="64" t="s">
        <v>27</v>
      </c>
      <c r="E107" s="15"/>
      <c r="F107" s="15"/>
      <c r="G107" s="67"/>
      <c r="H107" s="17">
        <f t="shared" si="1"/>
        <v>0</v>
      </c>
    </row>
    <row r="108" spans="2:8" x14ac:dyDescent="0.2">
      <c r="B108" s="61"/>
      <c r="C108" s="27"/>
      <c r="D108" s="64"/>
      <c r="E108" s="15"/>
      <c r="F108" s="15"/>
      <c r="G108" s="67"/>
      <c r="H108" s="17" t="str">
        <f t="shared" si="1"/>
        <v/>
      </c>
    </row>
    <row r="109" spans="2:8" x14ac:dyDescent="0.2">
      <c r="B109" s="61" t="s">
        <v>1427</v>
      </c>
      <c r="C109" s="14" t="s">
        <v>1426</v>
      </c>
      <c r="D109" s="22"/>
      <c r="E109" s="15"/>
      <c r="F109" s="15"/>
      <c r="G109" s="67"/>
      <c r="H109" s="17" t="str">
        <f t="shared" si="1"/>
        <v/>
      </c>
    </row>
    <row r="110" spans="2:8" x14ac:dyDescent="0.2">
      <c r="B110" s="61"/>
      <c r="C110" s="14"/>
      <c r="D110" s="15"/>
      <c r="E110" s="15"/>
      <c r="F110" s="15"/>
      <c r="G110" s="67"/>
      <c r="H110" s="17" t="str">
        <f t="shared" si="1"/>
        <v/>
      </c>
    </row>
    <row r="111" spans="2:8" ht="25.5" x14ac:dyDescent="0.2">
      <c r="B111" s="86" t="s">
        <v>1425</v>
      </c>
      <c r="C111" s="14" t="s">
        <v>1424</v>
      </c>
      <c r="D111" s="22" t="s">
        <v>38</v>
      </c>
      <c r="E111" s="15"/>
      <c r="F111" s="15"/>
      <c r="G111" s="16"/>
      <c r="H111" s="17">
        <f t="shared" si="1"/>
        <v>0</v>
      </c>
    </row>
    <row r="112" spans="2:8" x14ac:dyDescent="0.2">
      <c r="B112" s="86"/>
      <c r="C112" s="14"/>
      <c r="D112" s="22"/>
      <c r="E112" s="15"/>
      <c r="F112" s="15"/>
      <c r="G112" s="16"/>
      <c r="H112" s="17" t="str">
        <f t="shared" si="1"/>
        <v/>
      </c>
    </row>
    <row r="113" spans="2:8" ht="25.5" x14ac:dyDescent="0.2">
      <c r="B113" s="50" t="s">
        <v>1423</v>
      </c>
      <c r="C113" s="14" t="s">
        <v>1422</v>
      </c>
      <c r="D113" s="15" t="s">
        <v>38</v>
      </c>
      <c r="E113" s="15"/>
      <c r="F113" s="15"/>
      <c r="G113" s="16"/>
      <c r="H113" s="17">
        <f t="shared" ref="H113" si="2">IF(D113="","",F113*G113)</f>
        <v>0</v>
      </c>
    </row>
    <row r="114" spans="2:8" x14ac:dyDescent="0.2">
      <c r="B114" s="50"/>
      <c r="C114" s="14"/>
      <c r="D114" s="15"/>
      <c r="E114" s="15"/>
      <c r="F114" s="15"/>
      <c r="G114" s="16"/>
      <c r="H114" s="17"/>
    </row>
    <row r="115" spans="2:8" x14ac:dyDescent="0.2">
      <c r="B115" s="50"/>
      <c r="C115" s="14"/>
      <c r="D115" s="15"/>
      <c r="E115" s="15"/>
      <c r="F115" s="15"/>
      <c r="G115" s="16"/>
      <c r="H115" s="17"/>
    </row>
    <row r="116" spans="2:8" x14ac:dyDescent="0.2">
      <c r="B116" s="50"/>
      <c r="C116" s="14"/>
      <c r="D116" s="15"/>
      <c r="E116" s="15"/>
      <c r="F116" s="15"/>
      <c r="G116" s="16"/>
      <c r="H116" s="17"/>
    </row>
    <row r="117" spans="2:8" x14ac:dyDescent="0.2">
      <c r="B117" s="50"/>
      <c r="C117" s="14"/>
      <c r="D117" s="15"/>
      <c r="E117" s="15"/>
      <c r="F117" s="15"/>
      <c r="G117" s="16"/>
      <c r="H117" s="17"/>
    </row>
    <row r="118" spans="2:8" x14ac:dyDescent="0.2">
      <c r="B118" s="50"/>
      <c r="C118" s="14"/>
      <c r="D118" s="15"/>
      <c r="E118" s="15"/>
      <c r="F118" s="15"/>
      <c r="G118" s="16"/>
      <c r="H118" s="17"/>
    </row>
    <row r="119" spans="2:8" x14ac:dyDescent="0.2">
      <c r="B119" s="50"/>
      <c r="C119" s="14"/>
      <c r="D119" s="15"/>
      <c r="E119" s="15"/>
      <c r="F119" s="15"/>
      <c r="G119" s="16"/>
      <c r="H119" s="17"/>
    </row>
    <row r="120" spans="2:8" x14ac:dyDescent="0.2">
      <c r="B120" s="50"/>
      <c r="C120" s="14"/>
      <c r="D120" s="15"/>
      <c r="E120" s="15"/>
      <c r="F120" s="15"/>
      <c r="G120" s="16"/>
      <c r="H120" s="17"/>
    </row>
    <row r="121" spans="2:8" x14ac:dyDescent="0.2">
      <c r="B121" s="50"/>
      <c r="C121" s="14"/>
      <c r="D121" s="15"/>
      <c r="E121" s="15"/>
      <c r="F121" s="15"/>
      <c r="G121" s="16"/>
      <c r="H121" s="17"/>
    </row>
    <row r="122" spans="2:8" x14ac:dyDescent="0.2">
      <c r="B122" s="50"/>
      <c r="C122" s="14"/>
      <c r="D122" s="15"/>
      <c r="E122" s="15"/>
      <c r="F122" s="15"/>
      <c r="G122" s="16"/>
      <c r="H122" s="17"/>
    </row>
    <row r="123" spans="2:8" x14ac:dyDescent="0.2">
      <c r="B123" s="50"/>
      <c r="C123" s="14"/>
      <c r="D123" s="15"/>
      <c r="E123" s="15"/>
      <c r="F123" s="15"/>
      <c r="G123" s="16"/>
      <c r="H123" s="17"/>
    </row>
    <row r="124" spans="2:8" x14ac:dyDescent="0.2">
      <c r="B124" s="50"/>
      <c r="C124" s="14"/>
      <c r="D124" s="15"/>
      <c r="E124" s="15"/>
      <c r="F124" s="15"/>
      <c r="G124" s="16"/>
      <c r="H124" s="17"/>
    </row>
    <row r="125" spans="2:8" x14ac:dyDescent="0.2">
      <c r="B125" s="50"/>
      <c r="C125" s="14"/>
      <c r="D125" s="15"/>
      <c r="E125" s="15"/>
      <c r="F125" s="15"/>
      <c r="G125" s="16"/>
      <c r="H125" s="17"/>
    </row>
    <row r="126" spans="2:8" x14ac:dyDescent="0.2">
      <c r="B126" s="50"/>
      <c r="C126" s="14"/>
      <c r="D126" s="15"/>
      <c r="E126" s="15"/>
      <c r="F126" s="15"/>
      <c r="G126" s="16"/>
      <c r="H126" s="17"/>
    </row>
    <row r="127" spans="2:8" x14ac:dyDescent="0.2">
      <c r="B127" s="50"/>
      <c r="C127" s="14"/>
      <c r="D127" s="15"/>
      <c r="E127" s="15"/>
      <c r="F127" s="15"/>
      <c r="G127" s="16"/>
      <c r="H127" s="17"/>
    </row>
    <row r="128" spans="2:8" x14ac:dyDescent="0.2">
      <c r="B128" s="50"/>
      <c r="C128" s="14"/>
      <c r="D128" s="15"/>
      <c r="E128" s="15"/>
      <c r="F128" s="15"/>
      <c r="G128" s="16"/>
      <c r="H128" s="17"/>
    </row>
    <row r="129" spans="2:9" x14ac:dyDescent="0.2">
      <c r="B129" s="50"/>
      <c r="C129" s="14"/>
      <c r="D129" s="15"/>
      <c r="E129" s="15"/>
      <c r="F129" s="15"/>
      <c r="G129" s="16"/>
      <c r="H129" s="17"/>
    </row>
    <row r="130" spans="2:9" x14ac:dyDescent="0.2">
      <c r="B130" s="50"/>
      <c r="C130" s="14"/>
      <c r="D130" s="15"/>
      <c r="E130" s="15"/>
      <c r="F130" s="15"/>
      <c r="G130" s="16"/>
      <c r="H130" s="17"/>
    </row>
    <row r="131" spans="2:9" x14ac:dyDescent="0.2">
      <c r="B131" s="50"/>
      <c r="C131" s="14"/>
      <c r="D131" s="15"/>
      <c r="E131" s="15"/>
      <c r="F131" s="15"/>
      <c r="G131" s="16"/>
      <c r="H131" s="17"/>
    </row>
    <row r="132" spans="2:9" x14ac:dyDescent="0.2">
      <c r="B132" s="50"/>
      <c r="C132" s="14"/>
      <c r="D132" s="15"/>
      <c r="E132" s="15"/>
      <c r="F132" s="15"/>
      <c r="G132" s="16"/>
      <c r="H132" s="17"/>
    </row>
    <row r="133" spans="2:9" x14ac:dyDescent="0.2">
      <c r="B133" s="50"/>
      <c r="C133" s="14"/>
      <c r="D133" s="15"/>
      <c r="E133" s="15"/>
      <c r="F133" s="15"/>
      <c r="G133" s="16"/>
      <c r="H133" s="17"/>
    </row>
    <row r="134" spans="2:9" x14ac:dyDescent="0.2">
      <c r="B134" s="50"/>
      <c r="C134" s="14"/>
      <c r="D134" s="15"/>
      <c r="E134" s="15"/>
      <c r="F134" s="15"/>
      <c r="G134" s="16"/>
      <c r="H134" s="17"/>
    </row>
    <row r="135" spans="2:9" x14ac:dyDescent="0.2">
      <c r="B135" s="50"/>
      <c r="C135" s="14"/>
      <c r="D135" s="15"/>
      <c r="E135" s="15"/>
      <c r="F135" s="15"/>
      <c r="G135" s="16"/>
      <c r="H135" s="17"/>
    </row>
    <row r="136" spans="2:9" x14ac:dyDescent="0.2">
      <c r="B136" s="50"/>
      <c r="C136" s="14"/>
      <c r="D136" s="15"/>
      <c r="E136" s="15"/>
      <c r="F136" s="15"/>
      <c r="G136" s="16"/>
      <c r="H136" s="17"/>
    </row>
    <row r="137" spans="2:9" s="30" customFormat="1" ht="24.95" customHeight="1" x14ac:dyDescent="0.2">
      <c r="B137" s="84" t="str">
        <f>$B$10</f>
        <v>C6.1</v>
      </c>
      <c r="C137" s="31" t="s">
        <v>2708</v>
      </c>
      <c r="D137" s="32"/>
      <c r="E137" s="32"/>
      <c r="F137" s="33"/>
      <c r="G137" s="32"/>
      <c r="H137" s="34">
        <f>SUM(H77:H136)</f>
        <v>0</v>
      </c>
      <c r="I137" s="35"/>
    </row>
  </sheetData>
  <mergeCells count="11">
    <mergeCell ref="B72:G72"/>
    <mergeCell ref="H72:H75"/>
    <mergeCell ref="B73:G75"/>
    <mergeCell ref="F1:H1"/>
    <mergeCell ref="B5:G7"/>
    <mergeCell ref="H4:H7"/>
    <mergeCell ref="B4:G4"/>
    <mergeCell ref="B69:E69"/>
    <mergeCell ref="F69:H71"/>
    <mergeCell ref="B70:E70"/>
    <mergeCell ref="B71:E71"/>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6439E-8C31-427B-89D2-16038E17B75B}">
  <sheetPr codeName="Sheet57">
    <tabColor rgb="FF002060"/>
  </sheetPr>
  <dimension ref="B1:I77"/>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C6.2</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 t="shared" ref="H9:H75" si="0">IF(D9="","",F9*G9)</f>
        <v/>
      </c>
      <c r="I9" s="18"/>
    </row>
    <row r="10" spans="2:9" x14ac:dyDescent="0.2">
      <c r="B10" s="71" t="s">
        <v>1502</v>
      </c>
      <c r="C10" s="20" t="s">
        <v>1501</v>
      </c>
      <c r="D10" s="15"/>
      <c r="E10" s="15"/>
      <c r="F10" s="15"/>
      <c r="G10" s="16"/>
      <c r="H10" s="17" t="str">
        <f t="shared" si="0"/>
        <v/>
      </c>
      <c r="I10" s="18"/>
    </row>
    <row r="11" spans="2:9" x14ac:dyDescent="0.2">
      <c r="B11" s="50"/>
      <c r="C11" s="14"/>
      <c r="D11" s="15"/>
      <c r="E11" s="15"/>
      <c r="F11" s="15"/>
      <c r="G11" s="16"/>
      <c r="H11" s="17" t="str">
        <f t="shared" si="0"/>
        <v/>
      </c>
      <c r="I11" s="18"/>
    </row>
    <row r="12" spans="2:9" x14ac:dyDescent="0.2">
      <c r="B12" s="61" t="s">
        <v>1500</v>
      </c>
      <c r="C12" s="14" t="s">
        <v>1499</v>
      </c>
      <c r="D12" s="15"/>
      <c r="E12" s="15"/>
      <c r="F12" s="15"/>
      <c r="G12" s="16"/>
      <c r="H12" s="17" t="str">
        <f t="shared" si="0"/>
        <v/>
      </c>
      <c r="I12" s="18"/>
    </row>
    <row r="13" spans="2:9" x14ac:dyDescent="0.2">
      <c r="B13" s="61"/>
      <c r="C13" s="14"/>
      <c r="D13" s="15"/>
      <c r="E13" s="15"/>
      <c r="F13" s="15"/>
      <c r="G13" s="16"/>
      <c r="H13" s="17" t="str">
        <f t="shared" si="0"/>
        <v/>
      </c>
      <c r="I13" s="18"/>
    </row>
    <row r="14" spans="2:9" ht="25.5" x14ac:dyDescent="0.2">
      <c r="B14" s="50" t="s">
        <v>1498</v>
      </c>
      <c r="C14" s="14" t="s">
        <v>1488</v>
      </c>
      <c r="D14" s="22" t="s">
        <v>1503</v>
      </c>
      <c r="E14" s="22"/>
      <c r="F14" s="23"/>
      <c r="G14" s="24"/>
      <c r="H14" s="25">
        <f t="shared" si="0"/>
        <v>0</v>
      </c>
      <c r="I14" s="60"/>
    </row>
    <row r="15" spans="2:9" x14ac:dyDescent="0.2">
      <c r="B15" s="61"/>
      <c r="C15" s="14"/>
      <c r="D15" s="15"/>
      <c r="E15" s="15"/>
      <c r="F15" s="26"/>
      <c r="G15" s="16"/>
      <c r="H15" s="25" t="str">
        <f t="shared" si="0"/>
        <v/>
      </c>
      <c r="I15" s="18"/>
    </row>
    <row r="16" spans="2:9" x14ac:dyDescent="0.2">
      <c r="B16" s="50" t="s">
        <v>1497</v>
      </c>
      <c r="C16" s="14" t="s">
        <v>1496</v>
      </c>
      <c r="D16" s="22"/>
      <c r="E16" s="15"/>
      <c r="F16" s="26"/>
      <c r="G16" s="62"/>
      <c r="H16" s="25" t="str">
        <f t="shared" si="0"/>
        <v/>
      </c>
      <c r="I16" s="18"/>
    </row>
    <row r="17" spans="2:9" x14ac:dyDescent="0.2">
      <c r="B17" s="61"/>
      <c r="C17" s="14"/>
      <c r="D17" s="15"/>
      <c r="E17" s="15"/>
      <c r="F17" s="26"/>
      <c r="G17" s="16"/>
      <c r="H17" s="25" t="str">
        <f t="shared" si="0"/>
        <v/>
      </c>
      <c r="I17" s="63"/>
    </row>
    <row r="18" spans="2:9" x14ac:dyDescent="0.2">
      <c r="B18" s="50" t="s">
        <v>1495</v>
      </c>
      <c r="C18" s="28" t="s">
        <v>1494</v>
      </c>
      <c r="D18" s="22" t="s">
        <v>1493</v>
      </c>
      <c r="E18" s="64"/>
      <c r="F18" s="26"/>
      <c r="G18" s="65"/>
      <c r="H18" s="25">
        <f t="shared" si="0"/>
        <v>0</v>
      </c>
      <c r="I18" s="66"/>
    </row>
    <row r="19" spans="2:9" x14ac:dyDescent="0.2">
      <c r="B19" s="61"/>
      <c r="C19" s="27"/>
      <c r="D19" s="64"/>
      <c r="E19" s="64"/>
      <c r="F19" s="26"/>
      <c r="G19" s="65"/>
      <c r="H19" s="25" t="str">
        <f t="shared" si="0"/>
        <v/>
      </c>
      <c r="I19" s="66"/>
    </row>
    <row r="20" spans="2:9" ht="25.5" x14ac:dyDescent="0.2">
      <c r="B20" s="50" t="s">
        <v>1492</v>
      </c>
      <c r="C20" s="14" t="s">
        <v>1491</v>
      </c>
      <c r="D20" s="22" t="s">
        <v>28</v>
      </c>
      <c r="E20" s="64"/>
      <c r="F20" s="26"/>
      <c r="G20" s="67"/>
      <c r="H20" s="25">
        <f t="shared" si="0"/>
        <v>0</v>
      </c>
      <c r="I20" s="66"/>
    </row>
    <row r="21" spans="2:9" x14ac:dyDescent="0.2">
      <c r="B21" s="61"/>
      <c r="C21" s="27"/>
      <c r="D21" s="64"/>
      <c r="E21" s="64"/>
      <c r="F21" s="26"/>
      <c r="G21" s="65"/>
      <c r="H21" s="25" t="str">
        <f t="shared" si="0"/>
        <v/>
      </c>
      <c r="I21" s="66"/>
    </row>
    <row r="22" spans="2:9" x14ac:dyDescent="0.2">
      <c r="B22" s="61" t="s">
        <v>1490</v>
      </c>
      <c r="C22" s="14" t="s">
        <v>2721</v>
      </c>
      <c r="D22" s="64"/>
      <c r="E22" s="64"/>
      <c r="F22" s="26"/>
      <c r="G22" s="62"/>
      <c r="H22" s="25" t="str">
        <f t="shared" si="0"/>
        <v/>
      </c>
      <c r="I22" s="66"/>
    </row>
    <row r="23" spans="2:9" x14ac:dyDescent="0.2">
      <c r="B23" s="61"/>
      <c r="C23" s="27"/>
      <c r="D23" s="64"/>
      <c r="E23" s="64"/>
      <c r="F23" s="26"/>
      <c r="G23" s="65"/>
      <c r="H23" s="25" t="str">
        <f t="shared" si="0"/>
        <v/>
      </c>
      <c r="I23" s="66"/>
    </row>
    <row r="24" spans="2:9" ht="25.5" x14ac:dyDescent="0.2">
      <c r="B24" s="50" t="s">
        <v>1489</v>
      </c>
      <c r="C24" s="14" t="s">
        <v>1488</v>
      </c>
      <c r="D24" s="22" t="s">
        <v>1503</v>
      </c>
      <c r="E24" s="15"/>
      <c r="F24" s="26"/>
      <c r="G24" s="16"/>
      <c r="H24" s="25">
        <f t="shared" si="0"/>
        <v>0</v>
      </c>
      <c r="I24" s="18"/>
    </row>
    <row r="25" spans="2:9" x14ac:dyDescent="0.2">
      <c r="B25" s="61"/>
      <c r="C25" s="14"/>
      <c r="D25" s="15"/>
      <c r="E25" s="15"/>
      <c r="F25" s="26"/>
      <c r="G25" s="16"/>
      <c r="H25" s="25" t="str">
        <f t="shared" si="0"/>
        <v/>
      </c>
      <c r="I25" s="18"/>
    </row>
    <row r="26" spans="2:9" x14ac:dyDescent="0.2">
      <c r="B26" s="50"/>
      <c r="C26" s="14"/>
      <c r="D26" s="22"/>
      <c r="E26" s="15"/>
      <c r="F26" s="26"/>
      <c r="G26" s="67"/>
      <c r="H26" s="25" t="str">
        <f t="shared" si="0"/>
        <v/>
      </c>
      <c r="I26" s="60"/>
    </row>
    <row r="27" spans="2:9" x14ac:dyDescent="0.2">
      <c r="B27" s="61"/>
      <c r="C27" s="14"/>
      <c r="D27" s="15"/>
      <c r="E27" s="15"/>
      <c r="F27" s="26"/>
      <c r="G27" s="67"/>
      <c r="H27" s="25" t="str">
        <f t="shared" si="0"/>
        <v/>
      </c>
      <c r="I27" s="18"/>
    </row>
    <row r="28" spans="2:9" x14ac:dyDescent="0.2">
      <c r="B28" s="21"/>
      <c r="C28" s="14"/>
      <c r="D28" s="22"/>
      <c r="E28" s="15"/>
      <c r="F28" s="26"/>
      <c r="G28" s="62"/>
      <c r="H28" s="25" t="str">
        <f t="shared" si="0"/>
        <v/>
      </c>
      <c r="I28" s="18"/>
    </row>
    <row r="29" spans="2:9" x14ac:dyDescent="0.2">
      <c r="B29" s="21"/>
      <c r="C29" s="14"/>
      <c r="D29" s="22"/>
      <c r="E29" s="15"/>
      <c r="F29" s="26"/>
      <c r="G29" s="62"/>
      <c r="H29" s="25"/>
      <c r="I29" s="18"/>
    </row>
    <row r="30" spans="2:9" x14ac:dyDescent="0.2">
      <c r="B30" s="21"/>
      <c r="C30" s="14"/>
      <c r="D30" s="22"/>
      <c r="E30" s="15"/>
      <c r="F30" s="26"/>
      <c r="G30" s="62"/>
      <c r="H30" s="25"/>
      <c r="I30" s="18"/>
    </row>
    <row r="31" spans="2:9" x14ac:dyDescent="0.2">
      <c r="B31" s="21"/>
      <c r="C31" s="14"/>
      <c r="D31" s="22"/>
      <c r="E31" s="15"/>
      <c r="F31" s="26"/>
      <c r="G31" s="62"/>
      <c r="H31" s="25"/>
      <c r="I31" s="18"/>
    </row>
    <row r="32" spans="2:9" x14ac:dyDescent="0.2">
      <c r="B32" s="21"/>
      <c r="C32" s="14"/>
      <c r="D32" s="22"/>
      <c r="E32" s="15"/>
      <c r="F32" s="26"/>
      <c r="G32" s="62"/>
      <c r="H32" s="25"/>
      <c r="I32" s="18"/>
    </row>
    <row r="33" spans="2:9" x14ac:dyDescent="0.2">
      <c r="B33" s="21"/>
      <c r="C33" s="14"/>
      <c r="D33" s="22"/>
      <c r="E33" s="15"/>
      <c r="F33" s="26"/>
      <c r="G33" s="62"/>
      <c r="H33" s="25"/>
      <c r="I33" s="18"/>
    </row>
    <row r="34" spans="2:9" x14ac:dyDescent="0.2">
      <c r="B34" s="21"/>
      <c r="C34" s="14"/>
      <c r="D34" s="22"/>
      <c r="E34" s="15"/>
      <c r="F34" s="26"/>
      <c r="G34" s="62"/>
      <c r="H34" s="25"/>
      <c r="I34" s="18"/>
    </row>
    <row r="35" spans="2:9" x14ac:dyDescent="0.2">
      <c r="B35" s="21"/>
      <c r="C35" s="14"/>
      <c r="D35" s="22"/>
      <c r="E35" s="15"/>
      <c r="F35" s="26"/>
      <c r="G35" s="62"/>
      <c r="H35" s="25"/>
      <c r="I35" s="18"/>
    </row>
    <row r="36" spans="2:9" x14ac:dyDescent="0.2">
      <c r="B36" s="21"/>
      <c r="C36" s="14"/>
      <c r="D36" s="22"/>
      <c r="E36" s="15"/>
      <c r="F36" s="26"/>
      <c r="G36" s="62"/>
      <c r="H36" s="25"/>
      <c r="I36" s="18"/>
    </row>
    <row r="37" spans="2:9" x14ac:dyDescent="0.2">
      <c r="B37" s="21"/>
      <c r="C37" s="14"/>
      <c r="D37" s="22"/>
      <c r="E37" s="15"/>
      <c r="F37" s="26"/>
      <c r="G37" s="62"/>
      <c r="H37" s="25"/>
      <c r="I37" s="18"/>
    </row>
    <row r="38" spans="2:9" x14ac:dyDescent="0.2">
      <c r="B38" s="21"/>
      <c r="C38" s="14"/>
      <c r="D38" s="22"/>
      <c r="E38" s="15"/>
      <c r="F38" s="26"/>
      <c r="G38" s="62"/>
      <c r="H38" s="25"/>
      <c r="I38" s="18"/>
    </row>
    <row r="39" spans="2:9" x14ac:dyDescent="0.2">
      <c r="B39" s="21"/>
      <c r="C39" s="14"/>
      <c r="D39" s="22"/>
      <c r="E39" s="15"/>
      <c r="F39" s="26"/>
      <c r="G39" s="62"/>
      <c r="H39" s="25"/>
      <c r="I39" s="18"/>
    </row>
    <row r="40" spans="2:9" x14ac:dyDescent="0.2">
      <c r="B40" s="21"/>
      <c r="C40" s="14"/>
      <c r="D40" s="22"/>
      <c r="E40" s="15"/>
      <c r="F40" s="26"/>
      <c r="G40" s="62"/>
      <c r="H40" s="25"/>
      <c r="I40" s="18"/>
    </row>
    <row r="41" spans="2:9" x14ac:dyDescent="0.2">
      <c r="B41" s="21"/>
      <c r="C41" s="14"/>
      <c r="D41" s="22"/>
      <c r="E41" s="15"/>
      <c r="F41" s="26"/>
      <c r="G41" s="62"/>
      <c r="H41" s="25"/>
      <c r="I41" s="18"/>
    </row>
    <row r="42" spans="2:9" x14ac:dyDescent="0.2">
      <c r="B42" s="21"/>
      <c r="C42" s="14"/>
      <c r="D42" s="22"/>
      <c r="E42" s="15"/>
      <c r="F42" s="26"/>
      <c r="G42" s="62"/>
      <c r="H42" s="25"/>
      <c r="I42" s="18"/>
    </row>
    <row r="43" spans="2:9" x14ac:dyDescent="0.2">
      <c r="B43" s="21"/>
      <c r="C43" s="14"/>
      <c r="D43" s="22"/>
      <c r="E43" s="15"/>
      <c r="F43" s="26"/>
      <c r="G43" s="62"/>
      <c r="H43" s="25"/>
      <c r="I43" s="18"/>
    </row>
    <row r="44" spans="2:9" x14ac:dyDescent="0.2">
      <c r="B44" s="21"/>
      <c r="C44" s="14"/>
      <c r="D44" s="22"/>
      <c r="E44" s="15"/>
      <c r="F44" s="26"/>
      <c r="G44" s="62"/>
      <c r="H44" s="25"/>
      <c r="I44" s="18"/>
    </row>
    <row r="45" spans="2:9" x14ac:dyDescent="0.2">
      <c r="B45" s="21"/>
      <c r="C45" s="14"/>
      <c r="D45" s="22"/>
      <c r="E45" s="15"/>
      <c r="F45" s="26"/>
      <c r="G45" s="62"/>
      <c r="H45" s="25"/>
      <c r="I45" s="18"/>
    </row>
    <row r="46" spans="2:9" x14ac:dyDescent="0.2">
      <c r="B46" s="21"/>
      <c r="C46" s="14"/>
      <c r="D46" s="22"/>
      <c r="E46" s="15"/>
      <c r="F46" s="26"/>
      <c r="G46" s="62"/>
      <c r="H46" s="25"/>
      <c r="I46" s="18"/>
    </row>
    <row r="47" spans="2:9" x14ac:dyDescent="0.2">
      <c r="B47" s="21"/>
      <c r="C47" s="14"/>
      <c r="D47" s="22"/>
      <c r="E47" s="15"/>
      <c r="F47" s="26"/>
      <c r="G47" s="62"/>
      <c r="H47" s="25"/>
      <c r="I47" s="18"/>
    </row>
    <row r="48" spans="2:9" x14ac:dyDescent="0.2">
      <c r="B48" s="21"/>
      <c r="C48" s="14"/>
      <c r="D48" s="22"/>
      <c r="E48" s="15"/>
      <c r="F48" s="26"/>
      <c r="G48" s="62"/>
      <c r="H48" s="25"/>
      <c r="I48" s="18"/>
    </row>
    <row r="49" spans="2:9" x14ac:dyDescent="0.2">
      <c r="B49" s="21"/>
      <c r="C49" s="14"/>
      <c r="D49" s="22"/>
      <c r="E49" s="15"/>
      <c r="F49" s="26"/>
      <c r="G49" s="62"/>
      <c r="H49" s="25"/>
      <c r="I49" s="18"/>
    </row>
    <row r="50" spans="2:9" x14ac:dyDescent="0.2">
      <c r="B50" s="21"/>
      <c r="C50" s="14"/>
      <c r="D50" s="22"/>
      <c r="E50" s="15"/>
      <c r="F50" s="26"/>
      <c r="G50" s="62"/>
      <c r="H50" s="25"/>
      <c r="I50" s="18"/>
    </row>
    <row r="51" spans="2:9" x14ac:dyDescent="0.2">
      <c r="B51" s="21"/>
      <c r="C51" s="14"/>
      <c r="D51" s="22"/>
      <c r="E51" s="15"/>
      <c r="F51" s="26"/>
      <c r="G51" s="62"/>
      <c r="H51" s="25"/>
      <c r="I51" s="18"/>
    </row>
    <row r="52" spans="2:9" x14ac:dyDescent="0.2">
      <c r="B52" s="21"/>
      <c r="C52" s="14"/>
      <c r="D52" s="22"/>
      <c r="E52" s="15"/>
      <c r="F52" s="26"/>
      <c r="G52" s="62"/>
      <c r="H52" s="25"/>
      <c r="I52" s="18"/>
    </row>
    <row r="53" spans="2:9" x14ac:dyDescent="0.2">
      <c r="B53" s="21"/>
      <c r="C53" s="14"/>
      <c r="D53" s="22"/>
      <c r="E53" s="15"/>
      <c r="F53" s="26"/>
      <c r="G53" s="62"/>
      <c r="H53" s="25"/>
      <c r="I53" s="18"/>
    </row>
    <row r="54" spans="2:9" x14ac:dyDescent="0.2">
      <c r="B54" s="21"/>
      <c r="C54" s="14"/>
      <c r="D54" s="22"/>
      <c r="E54" s="15"/>
      <c r="F54" s="26"/>
      <c r="G54" s="62"/>
      <c r="H54" s="25"/>
      <c r="I54" s="18"/>
    </row>
    <row r="55" spans="2:9" x14ac:dyDescent="0.2">
      <c r="B55" s="21"/>
      <c r="C55" s="14"/>
      <c r="D55" s="22"/>
      <c r="E55" s="15"/>
      <c r="F55" s="26"/>
      <c r="G55" s="62"/>
      <c r="H55" s="25"/>
      <c r="I55" s="18"/>
    </row>
    <row r="56" spans="2:9" x14ac:dyDescent="0.2">
      <c r="B56" s="21"/>
      <c r="C56" s="14"/>
      <c r="D56" s="22"/>
      <c r="E56" s="15"/>
      <c r="F56" s="26"/>
      <c r="G56" s="62"/>
      <c r="H56" s="25"/>
      <c r="I56" s="18"/>
    </row>
    <row r="57" spans="2:9" x14ac:dyDescent="0.2">
      <c r="B57" s="21"/>
      <c r="C57" s="14"/>
      <c r="D57" s="22"/>
      <c r="E57" s="15"/>
      <c r="F57" s="26"/>
      <c r="G57" s="62"/>
      <c r="H57" s="25"/>
      <c r="I57" s="18"/>
    </row>
    <row r="58" spans="2:9" x14ac:dyDescent="0.2">
      <c r="B58" s="21"/>
      <c r="C58" s="14"/>
      <c r="D58" s="22"/>
      <c r="E58" s="15"/>
      <c r="F58" s="26"/>
      <c r="G58" s="62"/>
      <c r="H58" s="25"/>
      <c r="I58" s="18"/>
    </row>
    <row r="59" spans="2:9" x14ac:dyDescent="0.2">
      <c r="B59" s="21"/>
      <c r="C59" s="14"/>
      <c r="D59" s="22"/>
      <c r="E59" s="15"/>
      <c r="F59" s="26"/>
      <c r="G59" s="62"/>
      <c r="H59" s="25"/>
      <c r="I59" s="18"/>
    </row>
    <row r="60" spans="2:9" x14ac:dyDescent="0.2">
      <c r="B60" s="21"/>
      <c r="C60" s="14"/>
      <c r="D60" s="22"/>
      <c r="E60" s="15"/>
      <c r="F60" s="26"/>
      <c r="G60" s="62"/>
      <c r="H60" s="25"/>
      <c r="I60" s="18"/>
    </row>
    <row r="61" spans="2:9" x14ac:dyDescent="0.2">
      <c r="B61" s="21"/>
      <c r="C61" s="14"/>
      <c r="D61" s="22"/>
      <c r="E61" s="15"/>
      <c r="F61" s="26"/>
      <c r="G61" s="29"/>
      <c r="H61" s="25" t="str">
        <f t="shared" si="0"/>
        <v/>
      </c>
      <c r="I61" s="18"/>
    </row>
    <row r="62" spans="2:9" x14ac:dyDescent="0.2">
      <c r="B62" s="59"/>
      <c r="C62" s="14"/>
      <c r="D62" s="15"/>
      <c r="E62" s="15"/>
      <c r="F62" s="26"/>
      <c r="G62" s="29"/>
      <c r="H62" s="25" t="str">
        <f t="shared" si="0"/>
        <v/>
      </c>
      <c r="I62" s="18"/>
    </row>
    <row r="63" spans="2:9" x14ac:dyDescent="0.2">
      <c r="B63" s="21"/>
      <c r="C63" s="14"/>
      <c r="D63" s="22"/>
      <c r="E63" s="15"/>
      <c r="F63" s="26"/>
      <c r="G63" s="67"/>
      <c r="H63" s="25" t="str">
        <f t="shared" si="0"/>
        <v/>
      </c>
      <c r="I63" s="60"/>
    </row>
    <row r="64" spans="2:9" x14ac:dyDescent="0.2">
      <c r="B64" s="59"/>
      <c r="C64" s="14"/>
      <c r="D64" s="15"/>
      <c r="E64" s="15"/>
      <c r="F64" s="26"/>
      <c r="G64" s="29"/>
      <c r="H64" s="25" t="str">
        <f t="shared" si="0"/>
        <v/>
      </c>
      <c r="I64" s="18"/>
    </row>
    <row r="65" spans="2:9" x14ac:dyDescent="0.2">
      <c r="B65" s="19"/>
      <c r="C65" s="20"/>
      <c r="D65" s="51"/>
      <c r="E65" s="15"/>
      <c r="F65" s="26"/>
      <c r="G65" s="62"/>
      <c r="H65" s="25" t="str">
        <f t="shared" si="0"/>
        <v/>
      </c>
      <c r="I65" s="18"/>
    </row>
    <row r="66" spans="2:9" x14ac:dyDescent="0.2">
      <c r="B66" s="59"/>
      <c r="C66" s="14"/>
      <c r="D66" s="15"/>
      <c r="E66" s="15"/>
      <c r="F66" s="15"/>
      <c r="G66" s="16"/>
      <c r="H66" s="25" t="str">
        <f t="shared" si="0"/>
        <v/>
      </c>
      <c r="I66" s="18"/>
    </row>
    <row r="67" spans="2:9" x14ac:dyDescent="0.2">
      <c r="B67" s="19"/>
      <c r="C67" s="20"/>
      <c r="D67" s="15"/>
      <c r="E67" s="15"/>
      <c r="F67" s="15"/>
      <c r="G67" s="67"/>
      <c r="H67" s="25" t="str">
        <f t="shared" si="0"/>
        <v/>
      </c>
      <c r="I67" s="18"/>
    </row>
    <row r="68" spans="2:9" x14ac:dyDescent="0.2">
      <c r="B68" s="59"/>
      <c r="C68" s="14"/>
      <c r="D68" s="15"/>
      <c r="E68" s="15"/>
      <c r="F68" s="15"/>
      <c r="G68" s="67"/>
      <c r="H68" s="25" t="str">
        <f t="shared" si="0"/>
        <v/>
      </c>
      <c r="I68" s="18"/>
    </row>
    <row r="69" spans="2:9" x14ac:dyDescent="0.2">
      <c r="B69" s="13"/>
      <c r="C69" s="14"/>
      <c r="D69" s="22"/>
      <c r="E69" s="15"/>
      <c r="F69" s="15"/>
      <c r="G69" s="67"/>
      <c r="H69" s="25" t="str">
        <f t="shared" si="0"/>
        <v/>
      </c>
      <c r="I69" s="18"/>
    </row>
    <row r="70" spans="2:9" x14ac:dyDescent="0.2">
      <c r="B70" s="59"/>
      <c r="C70" s="14"/>
      <c r="D70" s="15"/>
      <c r="E70" s="15"/>
      <c r="F70" s="15"/>
      <c r="G70" s="67"/>
      <c r="H70" s="25" t="str">
        <f t="shared" si="0"/>
        <v/>
      </c>
      <c r="I70" s="18"/>
    </row>
    <row r="71" spans="2:9" x14ac:dyDescent="0.2">
      <c r="B71" s="13"/>
      <c r="C71" s="14"/>
      <c r="D71" s="22"/>
      <c r="E71" s="15"/>
      <c r="F71" s="15"/>
      <c r="G71" s="68"/>
      <c r="H71" s="25" t="str">
        <f t="shared" si="0"/>
        <v/>
      </c>
      <c r="I71" s="18"/>
    </row>
    <row r="72" spans="2:9" x14ac:dyDescent="0.2">
      <c r="B72" s="59"/>
      <c r="C72" s="14"/>
      <c r="D72" s="15"/>
      <c r="E72" s="15"/>
      <c r="F72" s="15"/>
      <c r="G72" s="67"/>
      <c r="H72" s="25" t="str">
        <f t="shared" si="0"/>
        <v/>
      </c>
      <c r="I72" s="18"/>
    </row>
    <row r="73" spans="2:9" x14ac:dyDescent="0.2">
      <c r="B73" s="19"/>
      <c r="C73" s="20"/>
      <c r="D73" s="51"/>
      <c r="E73" s="15"/>
      <c r="F73" s="15"/>
      <c r="G73" s="67"/>
      <c r="H73" s="25" t="str">
        <f t="shared" si="0"/>
        <v/>
      </c>
      <c r="I73" s="18"/>
    </row>
    <row r="74" spans="2:9" x14ac:dyDescent="0.2">
      <c r="B74" s="59"/>
      <c r="C74" s="14"/>
      <c r="D74" s="15"/>
      <c r="E74" s="15"/>
      <c r="F74" s="15"/>
      <c r="G74" s="67"/>
      <c r="H74" s="25" t="str">
        <f t="shared" si="0"/>
        <v/>
      </c>
      <c r="I74" s="18"/>
    </row>
    <row r="75" spans="2:9" x14ac:dyDescent="0.2">
      <c r="B75" s="19"/>
      <c r="C75" s="20"/>
      <c r="D75" s="64"/>
      <c r="E75" s="64"/>
      <c r="F75" s="64"/>
      <c r="G75" s="67"/>
      <c r="H75" s="25" t="str">
        <f t="shared" si="0"/>
        <v/>
      </c>
      <c r="I75" s="66"/>
    </row>
    <row r="76" spans="2:9" s="30" customFormat="1" ht="24.95" customHeight="1" x14ac:dyDescent="0.2">
      <c r="B76" s="84" t="str">
        <f>$B$10</f>
        <v>C6.2</v>
      </c>
      <c r="C76" s="31" t="s">
        <v>2708</v>
      </c>
      <c r="D76" s="32"/>
      <c r="E76" s="32"/>
      <c r="F76" s="33"/>
      <c r="G76" s="32"/>
      <c r="H76" s="34">
        <f>SUM(H9:H75)</f>
        <v>0</v>
      </c>
      <c r="I76" s="35"/>
    </row>
    <row r="77" spans="2:9" ht="5.25" customHeight="1" x14ac:dyDescent="0.2"/>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86C1A-A650-4948-AAF4-FF42408D1164}">
  <sheetPr codeName="Sheet74"/>
  <dimension ref="B1:I74"/>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x14ac:dyDescent="0.2">
      <c r="B4" s="443" t="s">
        <v>8</v>
      </c>
      <c r="C4" s="444"/>
      <c r="D4" s="444"/>
      <c r="E4" s="444"/>
      <c r="F4" s="444"/>
      <c r="G4" s="444"/>
      <c r="H4" s="440" t="str">
        <f>"CHAPTER "&amp;B10</f>
        <v>CHAPTER C7.1</v>
      </c>
      <c r="I4" s="6"/>
    </row>
    <row r="5" spans="2:9" ht="7.5" customHeight="1" x14ac:dyDescent="0.2">
      <c r="B5" s="445" t="str">
        <f>ContractDescription</f>
        <v>REHABILITATION OF PROVINCIAL ROAD P47-3 (KM 38.00 TO KM 48.00) IN THE EMPANGENI REGION</v>
      </c>
      <c r="C5" s="446"/>
      <c r="D5" s="446"/>
      <c r="E5" s="446"/>
      <c r="F5" s="446"/>
      <c r="G5" s="446"/>
      <c r="H5" s="441"/>
      <c r="I5" s="8"/>
    </row>
    <row r="6" spans="2:9" ht="12.75" customHeight="1" x14ac:dyDescent="0.2">
      <c r="B6" s="445"/>
      <c r="C6" s="446"/>
      <c r="D6" s="446"/>
      <c r="E6" s="446"/>
      <c r="F6" s="446"/>
      <c r="G6" s="446"/>
      <c r="H6" s="441"/>
      <c r="I6" s="8"/>
    </row>
    <row r="7" spans="2:9" s="9" customFormat="1" ht="7.5" customHeight="1" x14ac:dyDescent="0.2">
      <c r="B7" s="447"/>
      <c r="C7" s="448"/>
      <c r="D7" s="448"/>
      <c r="E7" s="448"/>
      <c r="F7" s="448"/>
      <c r="G7" s="448"/>
      <c r="H7" s="442"/>
      <c r="I7" s="12"/>
    </row>
    <row r="8" spans="2:9" s="9" customFormat="1" ht="24.95" customHeight="1" x14ac:dyDescent="0.2">
      <c r="B8" s="10" t="s">
        <v>0</v>
      </c>
      <c r="C8" s="11" t="s">
        <v>1</v>
      </c>
      <c r="D8" s="11" t="s">
        <v>2</v>
      </c>
      <c r="E8" s="11" t="s">
        <v>10</v>
      </c>
      <c r="F8" s="11" t="s">
        <v>3</v>
      </c>
      <c r="G8" s="11" t="s">
        <v>4</v>
      </c>
      <c r="H8" s="11" t="s">
        <v>5</v>
      </c>
      <c r="I8" s="12"/>
    </row>
    <row r="9" spans="2:9" x14ac:dyDescent="0.2">
      <c r="B9" s="81"/>
      <c r="C9" s="54"/>
      <c r="D9" s="80"/>
      <c r="E9" s="15"/>
      <c r="F9" s="15"/>
      <c r="G9" s="16"/>
      <c r="H9" s="98" t="str">
        <f>IF(D9="","",F9*G9)</f>
        <v/>
      </c>
      <c r="I9" s="18"/>
    </row>
    <row r="10" spans="2:9" x14ac:dyDescent="0.2">
      <c r="B10" s="71" t="s">
        <v>2076</v>
      </c>
      <c r="C10" s="7" t="s">
        <v>2075</v>
      </c>
      <c r="D10" s="15"/>
      <c r="E10" s="15"/>
      <c r="F10" s="15"/>
      <c r="G10" s="16"/>
      <c r="H10" s="98" t="str">
        <f t="shared" ref="H10:H73" si="0">IF(D10="","",F10*G10)</f>
        <v/>
      </c>
      <c r="I10" s="18"/>
    </row>
    <row r="11" spans="2:9" x14ac:dyDescent="0.2">
      <c r="B11" s="50"/>
      <c r="C11" s="54"/>
      <c r="D11" s="15"/>
      <c r="E11" s="15"/>
      <c r="F11" s="15"/>
      <c r="G11" s="16"/>
      <c r="H11" s="98" t="str">
        <f t="shared" si="0"/>
        <v/>
      </c>
      <c r="I11" s="18"/>
    </row>
    <row r="12" spans="2:9" ht="26.45" customHeight="1" x14ac:dyDescent="0.2">
      <c r="B12" s="108" t="s">
        <v>2074</v>
      </c>
      <c r="C12" s="57" t="s">
        <v>2073</v>
      </c>
      <c r="D12" s="64"/>
      <c r="E12" s="22"/>
      <c r="F12" s="22"/>
      <c r="G12" s="41"/>
      <c r="H12" s="98" t="str">
        <f t="shared" si="0"/>
        <v/>
      </c>
      <c r="I12" s="42"/>
    </row>
    <row r="13" spans="2:9" x14ac:dyDescent="0.2">
      <c r="B13" s="107"/>
      <c r="D13" s="22"/>
      <c r="E13" s="22"/>
      <c r="F13" s="22"/>
      <c r="G13" s="41"/>
      <c r="H13" s="98" t="str">
        <f t="shared" si="0"/>
        <v/>
      </c>
      <c r="I13" s="42"/>
    </row>
    <row r="14" spans="2:9" x14ac:dyDescent="0.2">
      <c r="B14" s="108" t="s">
        <v>2072</v>
      </c>
      <c r="C14" s="37" t="s">
        <v>2071</v>
      </c>
      <c r="D14" s="64" t="s">
        <v>6</v>
      </c>
      <c r="E14" s="22"/>
      <c r="F14" s="22"/>
      <c r="G14" s="41"/>
      <c r="H14" s="98">
        <f t="shared" si="0"/>
        <v>0</v>
      </c>
      <c r="I14" s="42"/>
    </row>
    <row r="15" spans="2:9" x14ac:dyDescent="0.2">
      <c r="B15" s="107"/>
      <c r="D15" s="22"/>
      <c r="E15" s="22"/>
      <c r="F15" s="22"/>
      <c r="G15" s="41"/>
      <c r="H15" s="98" t="str">
        <f t="shared" si="0"/>
        <v/>
      </c>
      <c r="I15" s="42"/>
    </row>
    <row r="16" spans="2:9" x14ac:dyDescent="0.2">
      <c r="B16" s="108" t="s">
        <v>2070</v>
      </c>
      <c r="C16" s="37" t="s">
        <v>2069</v>
      </c>
      <c r="D16" s="64" t="s">
        <v>6</v>
      </c>
      <c r="E16" s="22"/>
      <c r="F16" s="23"/>
      <c r="G16" s="41"/>
      <c r="H16" s="98">
        <f t="shared" si="0"/>
        <v>0</v>
      </c>
      <c r="I16" s="43"/>
    </row>
    <row r="17" spans="2:9" x14ac:dyDescent="0.2">
      <c r="B17" s="107"/>
      <c r="D17" s="22"/>
      <c r="E17" s="22"/>
      <c r="F17" s="23"/>
      <c r="G17" s="41"/>
      <c r="H17" s="98" t="str">
        <f t="shared" si="0"/>
        <v/>
      </c>
      <c r="I17" s="43"/>
    </row>
    <row r="18" spans="2:9" ht="24.6" customHeight="1" x14ac:dyDescent="0.2">
      <c r="B18" s="108" t="s">
        <v>2068</v>
      </c>
      <c r="C18" s="57" t="s">
        <v>2067</v>
      </c>
      <c r="D18" s="64" t="s">
        <v>6</v>
      </c>
      <c r="E18" s="22"/>
      <c r="F18" s="23"/>
      <c r="G18" s="41"/>
      <c r="H18" s="98">
        <f t="shared" si="0"/>
        <v>0</v>
      </c>
      <c r="I18" s="43"/>
    </row>
    <row r="19" spans="2:9" x14ac:dyDescent="0.2">
      <c r="B19" s="107"/>
      <c r="D19" s="22"/>
      <c r="E19" s="22"/>
      <c r="F19" s="23"/>
      <c r="G19" s="41"/>
      <c r="H19" s="98" t="str">
        <f t="shared" si="0"/>
        <v/>
      </c>
      <c r="I19" s="42"/>
    </row>
    <row r="20" spans="2:9" ht="24" customHeight="1" x14ac:dyDescent="0.2">
      <c r="B20" s="108" t="s">
        <v>2066</v>
      </c>
      <c r="C20" s="57" t="s">
        <v>2065</v>
      </c>
      <c r="D20" s="64" t="s">
        <v>6</v>
      </c>
      <c r="E20" s="22"/>
      <c r="F20" s="23"/>
      <c r="G20" s="41"/>
      <c r="H20" s="98">
        <f t="shared" si="0"/>
        <v>0</v>
      </c>
      <c r="I20" s="42"/>
    </row>
    <row r="21" spans="2:9" x14ac:dyDescent="0.2">
      <c r="B21" s="107"/>
      <c r="D21" s="22"/>
      <c r="E21" s="22"/>
      <c r="F21" s="23"/>
      <c r="G21" s="41"/>
      <c r="H21" s="98" t="str">
        <f t="shared" si="0"/>
        <v/>
      </c>
      <c r="I21" s="45"/>
    </row>
    <row r="22" spans="2:9" ht="23.1" customHeight="1" x14ac:dyDescent="0.2">
      <c r="B22" s="108" t="s">
        <v>2064</v>
      </c>
      <c r="C22" s="57" t="s">
        <v>2063</v>
      </c>
      <c r="D22" s="64" t="s">
        <v>6</v>
      </c>
      <c r="E22" s="38"/>
      <c r="F22" s="23"/>
      <c r="G22" s="41"/>
      <c r="H22" s="98">
        <f t="shared" si="0"/>
        <v>0</v>
      </c>
    </row>
    <row r="23" spans="2:9" x14ac:dyDescent="0.2">
      <c r="B23" s="107"/>
      <c r="D23" s="38"/>
      <c r="E23" s="38"/>
      <c r="F23" s="23"/>
      <c r="G23" s="41"/>
      <c r="H23" s="98" t="str">
        <f t="shared" si="0"/>
        <v/>
      </c>
    </row>
    <row r="24" spans="2:9" x14ac:dyDescent="0.2">
      <c r="B24" s="108" t="s">
        <v>2062</v>
      </c>
      <c r="C24" s="37" t="s">
        <v>2061</v>
      </c>
      <c r="D24" s="15" t="s">
        <v>1345</v>
      </c>
      <c r="E24" s="38"/>
      <c r="F24" s="23"/>
      <c r="G24" s="41"/>
      <c r="H24" s="98">
        <f t="shared" si="0"/>
        <v>0</v>
      </c>
    </row>
    <row r="25" spans="2:9" x14ac:dyDescent="0.2">
      <c r="B25" s="107"/>
      <c r="D25" s="38"/>
      <c r="E25" s="38"/>
      <c r="F25" s="23"/>
      <c r="G25" s="41"/>
      <c r="H25" s="98" t="str">
        <f t="shared" si="0"/>
        <v/>
      </c>
    </row>
    <row r="26" spans="2:9" ht="24.6" customHeight="1" x14ac:dyDescent="0.2">
      <c r="B26" s="108" t="s">
        <v>2060</v>
      </c>
      <c r="C26" s="57" t="s">
        <v>2059</v>
      </c>
      <c r="D26" s="64" t="s">
        <v>2038</v>
      </c>
      <c r="E26" s="38"/>
      <c r="F26" s="23"/>
      <c r="G26" s="41"/>
      <c r="H26" s="98">
        <f t="shared" si="0"/>
        <v>0</v>
      </c>
    </row>
    <row r="27" spans="2:9" x14ac:dyDescent="0.2">
      <c r="B27" s="107"/>
      <c r="D27" s="38"/>
      <c r="E27" s="38"/>
      <c r="F27" s="23"/>
      <c r="G27" s="41" t="str">
        <f>IF(C27="","",E27*F27)</f>
        <v/>
      </c>
      <c r="H27" s="98" t="str">
        <f t="shared" si="0"/>
        <v/>
      </c>
    </row>
    <row r="28" spans="2:9" x14ac:dyDescent="0.2">
      <c r="B28" s="107"/>
      <c r="D28" s="38"/>
      <c r="E28" s="38"/>
      <c r="F28" s="23"/>
      <c r="G28" s="41"/>
      <c r="H28" s="98" t="str">
        <f t="shared" si="0"/>
        <v/>
      </c>
    </row>
    <row r="29" spans="2:9" x14ac:dyDescent="0.2">
      <c r="B29" s="107"/>
      <c r="D29" s="38"/>
      <c r="E29" s="38"/>
      <c r="F29" s="23"/>
      <c r="G29" s="41"/>
      <c r="H29" s="98" t="str">
        <f t="shared" si="0"/>
        <v/>
      </c>
    </row>
    <row r="30" spans="2:9" x14ac:dyDescent="0.2">
      <c r="B30" s="107"/>
      <c r="D30" s="38"/>
      <c r="E30" s="38"/>
      <c r="F30" s="23"/>
      <c r="G30" s="41"/>
      <c r="H30" s="98" t="str">
        <f t="shared" si="0"/>
        <v/>
      </c>
    </row>
    <row r="31" spans="2:9" x14ac:dyDescent="0.2">
      <c r="B31" s="107"/>
      <c r="D31" s="38"/>
      <c r="E31" s="38"/>
      <c r="F31" s="23"/>
      <c r="G31" s="41"/>
      <c r="H31" s="98" t="str">
        <f t="shared" si="0"/>
        <v/>
      </c>
    </row>
    <row r="32" spans="2:9" x14ac:dyDescent="0.2">
      <c r="B32" s="107"/>
      <c r="D32" s="38"/>
      <c r="E32" s="38"/>
      <c r="F32" s="23"/>
      <c r="G32" s="41"/>
      <c r="H32" s="98" t="str">
        <f t="shared" si="0"/>
        <v/>
      </c>
    </row>
    <row r="33" spans="2:8" x14ac:dyDescent="0.2">
      <c r="B33" s="107"/>
      <c r="D33" s="38"/>
      <c r="E33" s="38"/>
      <c r="F33" s="23"/>
      <c r="G33" s="41"/>
      <c r="H33" s="98" t="str">
        <f t="shared" si="0"/>
        <v/>
      </c>
    </row>
    <row r="34" spans="2:8" x14ac:dyDescent="0.2">
      <c r="B34" s="107"/>
      <c r="D34" s="38"/>
      <c r="E34" s="38"/>
      <c r="F34" s="23"/>
      <c r="G34" s="41"/>
      <c r="H34" s="98" t="str">
        <f t="shared" si="0"/>
        <v/>
      </c>
    </row>
    <row r="35" spans="2:8" x14ac:dyDescent="0.2">
      <c r="B35" s="107"/>
      <c r="D35" s="38"/>
      <c r="E35" s="38"/>
      <c r="F35" s="23"/>
      <c r="G35" s="41"/>
      <c r="H35" s="98" t="str">
        <f t="shared" si="0"/>
        <v/>
      </c>
    </row>
    <row r="36" spans="2:8" x14ac:dyDescent="0.2">
      <c r="B36" s="107"/>
      <c r="D36" s="38"/>
      <c r="E36" s="38"/>
      <c r="F36" s="23"/>
      <c r="G36" s="41"/>
      <c r="H36" s="98" t="str">
        <f t="shared" si="0"/>
        <v/>
      </c>
    </row>
    <row r="37" spans="2:8" x14ac:dyDescent="0.2">
      <c r="B37" s="107"/>
      <c r="D37" s="38"/>
      <c r="E37" s="38"/>
      <c r="F37" s="23"/>
      <c r="G37" s="41"/>
      <c r="H37" s="98" t="str">
        <f t="shared" si="0"/>
        <v/>
      </c>
    </row>
    <row r="38" spans="2:8" x14ac:dyDescent="0.2">
      <c r="B38" s="107"/>
      <c r="D38" s="38"/>
      <c r="E38" s="38"/>
      <c r="F38" s="23"/>
      <c r="G38" s="41"/>
      <c r="H38" s="98" t="str">
        <f t="shared" si="0"/>
        <v/>
      </c>
    </row>
    <row r="39" spans="2:8" x14ac:dyDescent="0.2">
      <c r="B39" s="107"/>
      <c r="D39" s="38"/>
      <c r="E39" s="38"/>
      <c r="F39" s="23"/>
      <c r="G39" s="41"/>
      <c r="H39" s="98" t="str">
        <f t="shared" si="0"/>
        <v/>
      </c>
    </row>
    <row r="40" spans="2:8" x14ac:dyDescent="0.2">
      <c r="B40" s="107"/>
      <c r="D40" s="38"/>
      <c r="E40" s="38"/>
      <c r="F40" s="23"/>
      <c r="G40" s="41"/>
      <c r="H40" s="98" t="str">
        <f t="shared" si="0"/>
        <v/>
      </c>
    </row>
    <row r="41" spans="2:8" x14ac:dyDescent="0.2">
      <c r="B41" s="107"/>
      <c r="D41" s="38"/>
      <c r="E41" s="38"/>
      <c r="F41" s="23"/>
      <c r="G41" s="41"/>
      <c r="H41" s="98" t="str">
        <f t="shared" si="0"/>
        <v/>
      </c>
    </row>
    <row r="42" spans="2:8" x14ac:dyDescent="0.2">
      <c r="B42" s="107"/>
      <c r="D42" s="38"/>
      <c r="E42" s="38"/>
      <c r="F42" s="23"/>
      <c r="G42" s="41"/>
      <c r="H42" s="98" t="str">
        <f t="shared" si="0"/>
        <v/>
      </c>
    </row>
    <row r="43" spans="2:8" x14ac:dyDescent="0.2">
      <c r="B43" s="107"/>
      <c r="D43" s="38"/>
      <c r="E43" s="38"/>
      <c r="F43" s="23"/>
      <c r="G43" s="41"/>
      <c r="H43" s="98" t="str">
        <f t="shared" si="0"/>
        <v/>
      </c>
    </row>
    <row r="44" spans="2:8" x14ac:dyDescent="0.2">
      <c r="B44" s="107"/>
      <c r="D44" s="38"/>
      <c r="E44" s="38"/>
      <c r="F44" s="23"/>
      <c r="G44" s="41"/>
      <c r="H44" s="98" t="str">
        <f t="shared" si="0"/>
        <v/>
      </c>
    </row>
    <row r="45" spans="2:8" x14ac:dyDescent="0.2">
      <c r="B45" s="107"/>
      <c r="D45" s="38"/>
      <c r="E45" s="38"/>
      <c r="F45" s="23"/>
      <c r="G45" s="41"/>
      <c r="H45" s="98" t="str">
        <f t="shared" si="0"/>
        <v/>
      </c>
    </row>
    <row r="46" spans="2:8" x14ac:dyDescent="0.2">
      <c r="B46" s="107"/>
      <c r="D46" s="38"/>
      <c r="E46" s="38"/>
      <c r="F46" s="23"/>
      <c r="G46" s="41"/>
      <c r="H46" s="98" t="str">
        <f t="shared" si="0"/>
        <v/>
      </c>
    </row>
    <row r="47" spans="2:8" x14ac:dyDescent="0.2">
      <c r="B47" s="107"/>
      <c r="D47" s="38"/>
      <c r="E47" s="38"/>
      <c r="F47" s="23"/>
      <c r="G47" s="41"/>
      <c r="H47" s="98" t="str">
        <f t="shared" si="0"/>
        <v/>
      </c>
    </row>
    <row r="48" spans="2:8" x14ac:dyDescent="0.2">
      <c r="B48" s="107"/>
      <c r="D48" s="38"/>
      <c r="E48" s="38"/>
      <c r="F48" s="23"/>
      <c r="G48" s="41"/>
      <c r="H48" s="98" t="str">
        <f t="shared" si="0"/>
        <v/>
      </c>
    </row>
    <row r="49" spans="2:8" x14ac:dyDescent="0.2">
      <c r="B49" s="107"/>
      <c r="D49" s="38"/>
      <c r="E49" s="38"/>
      <c r="F49" s="23"/>
      <c r="G49" s="41"/>
      <c r="H49" s="98" t="str">
        <f t="shared" si="0"/>
        <v/>
      </c>
    </row>
    <row r="50" spans="2:8" x14ac:dyDescent="0.2">
      <c r="B50" s="107"/>
      <c r="D50" s="38"/>
      <c r="E50" s="38"/>
      <c r="F50" s="23"/>
      <c r="G50" s="41"/>
      <c r="H50" s="98" t="str">
        <f t="shared" si="0"/>
        <v/>
      </c>
    </row>
    <row r="51" spans="2:8" x14ac:dyDescent="0.2">
      <c r="B51" s="107"/>
      <c r="D51" s="38"/>
      <c r="E51" s="38"/>
      <c r="F51" s="23"/>
      <c r="G51" s="41"/>
      <c r="H51" s="98" t="str">
        <f t="shared" si="0"/>
        <v/>
      </c>
    </row>
    <row r="52" spans="2:8" x14ac:dyDescent="0.2">
      <c r="B52" s="107"/>
      <c r="D52" s="38"/>
      <c r="E52" s="38"/>
      <c r="F52" s="23"/>
      <c r="G52" s="41"/>
      <c r="H52" s="98" t="str">
        <f t="shared" si="0"/>
        <v/>
      </c>
    </row>
    <row r="53" spans="2:8" x14ac:dyDescent="0.2">
      <c r="B53" s="107"/>
      <c r="D53" s="38"/>
      <c r="E53" s="38"/>
      <c r="F53" s="23"/>
      <c r="G53" s="41"/>
      <c r="H53" s="98" t="str">
        <f t="shared" si="0"/>
        <v/>
      </c>
    </row>
    <row r="54" spans="2:8" x14ac:dyDescent="0.2">
      <c r="B54" s="107"/>
      <c r="D54" s="38"/>
      <c r="E54" s="38"/>
      <c r="F54" s="23"/>
      <c r="G54" s="41"/>
      <c r="H54" s="98" t="str">
        <f t="shared" si="0"/>
        <v/>
      </c>
    </row>
    <row r="55" spans="2:8" x14ac:dyDescent="0.2">
      <c r="B55" s="107"/>
      <c r="D55" s="38"/>
      <c r="E55" s="38"/>
      <c r="F55" s="23"/>
      <c r="G55" s="41"/>
      <c r="H55" s="98" t="str">
        <f t="shared" si="0"/>
        <v/>
      </c>
    </row>
    <row r="56" spans="2:8" x14ac:dyDescent="0.2">
      <c r="B56" s="107"/>
      <c r="D56" s="38"/>
      <c r="E56" s="38"/>
      <c r="F56" s="23"/>
      <c r="G56" s="41"/>
      <c r="H56" s="98" t="str">
        <f t="shared" si="0"/>
        <v/>
      </c>
    </row>
    <row r="57" spans="2:8" x14ac:dyDescent="0.2">
      <c r="B57" s="107"/>
      <c r="D57" s="38"/>
      <c r="E57" s="38"/>
      <c r="F57" s="23"/>
      <c r="G57" s="41"/>
      <c r="H57" s="98" t="str">
        <f t="shared" si="0"/>
        <v/>
      </c>
    </row>
    <row r="58" spans="2:8" x14ac:dyDescent="0.2">
      <c r="B58" s="107"/>
      <c r="D58" s="38"/>
      <c r="E58" s="38"/>
      <c r="F58" s="23"/>
      <c r="G58" s="41"/>
      <c r="H58" s="98" t="str">
        <f t="shared" si="0"/>
        <v/>
      </c>
    </row>
    <row r="59" spans="2:8" x14ac:dyDescent="0.2">
      <c r="B59" s="107"/>
      <c r="D59" s="38"/>
      <c r="E59" s="38"/>
      <c r="F59" s="23"/>
      <c r="G59" s="41"/>
      <c r="H59" s="98" t="str">
        <f t="shared" si="0"/>
        <v/>
      </c>
    </row>
    <row r="60" spans="2:8" x14ac:dyDescent="0.2">
      <c r="B60" s="107"/>
      <c r="D60" s="38"/>
      <c r="E60" s="38"/>
      <c r="F60" s="23"/>
      <c r="G60" s="41"/>
      <c r="H60" s="98" t="str">
        <f t="shared" si="0"/>
        <v/>
      </c>
    </row>
    <row r="61" spans="2:8" x14ac:dyDescent="0.2">
      <c r="B61" s="107"/>
      <c r="D61" s="38"/>
      <c r="E61" s="38"/>
      <c r="F61" s="23"/>
      <c r="G61" s="41"/>
      <c r="H61" s="98" t="str">
        <f t="shared" si="0"/>
        <v/>
      </c>
    </row>
    <row r="62" spans="2:8" x14ac:dyDescent="0.2">
      <c r="B62" s="107"/>
      <c r="D62" s="38"/>
      <c r="E62" s="38"/>
      <c r="F62" s="23"/>
      <c r="G62" s="41"/>
      <c r="H62" s="98" t="str">
        <f t="shared" si="0"/>
        <v/>
      </c>
    </row>
    <row r="63" spans="2:8" x14ac:dyDescent="0.2">
      <c r="B63" s="107"/>
      <c r="D63" s="38"/>
      <c r="E63" s="38"/>
      <c r="F63" s="23"/>
      <c r="G63" s="41"/>
      <c r="H63" s="98" t="str">
        <f t="shared" si="0"/>
        <v/>
      </c>
    </row>
    <row r="64" spans="2:8" x14ac:dyDescent="0.2">
      <c r="B64" s="107"/>
      <c r="D64" s="38"/>
      <c r="E64" s="38"/>
      <c r="F64" s="23"/>
      <c r="G64" s="41"/>
      <c r="H64" s="98" t="str">
        <f t="shared" si="0"/>
        <v/>
      </c>
    </row>
    <row r="65" spans="2:9" x14ac:dyDescent="0.2">
      <c r="B65" s="107"/>
      <c r="D65" s="38"/>
      <c r="E65" s="38"/>
      <c r="F65" s="23"/>
      <c r="G65" s="41"/>
      <c r="H65" s="98" t="str">
        <f t="shared" si="0"/>
        <v/>
      </c>
    </row>
    <row r="66" spans="2:9" x14ac:dyDescent="0.2">
      <c r="B66" s="107"/>
      <c r="D66" s="38"/>
      <c r="E66" s="38"/>
      <c r="F66" s="23"/>
      <c r="G66" s="41"/>
      <c r="H66" s="98" t="str">
        <f t="shared" si="0"/>
        <v/>
      </c>
    </row>
    <row r="67" spans="2:9" x14ac:dyDescent="0.2">
      <c r="B67" s="107"/>
      <c r="D67" s="38"/>
      <c r="E67" s="38"/>
      <c r="F67" s="23"/>
      <c r="G67" s="41"/>
      <c r="H67" s="98" t="str">
        <f t="shared" si="0"/>
        <v/>
      </c>
    </row>
    <row r="68" spans="2:9" x14ac:dyDescent="0.2">
      <c r="B68" s="107"/>
      <c r="D68" s="38"/>
      <c r="E68" s="38"/>
      <c r="F68" s="23"/>
      <c r="G68" s="41"/>
      <c r="H68" s="98" t="str">
        <f t="shared" si="0"/>
        <v/>
      </c>
    </row>
    <row r="69" spans="2:9" x14ac:dyDescent="0.2">
      <c r="B69" s="107"/>
      <c r="D69" s="38"/>
      <c r="E69" s="38"/>
      <c r="F69" s="23"/>
      <c r="G69" s="41"/>
      <c r="H69" s="98" t="str">
        <f t="shared" si="0"/>
        <v/>
      </c>
    </row>
    <row r="70" spans="2:9" x14ac:dyDescent="0.2">
      <c r="B70" s="107"/>
      <c r="D70" s="38"/>
      <c r="E70" s="38"/>
      <c r="F70" s="23"/>
      <c r="G70" s="41"/>
      <c r="H70" s="98" t="str">
        <f t="shared" si="0"/>
        <v/>
      </c>
    </row>
    <row r="71" spans="2:9" x14ac:dyDescent="0.2">
      <c r="B71" s="107"/>
      <c r="D71" s="38"/>
      <c r="E71" s="38"/>
      <c r="F71" s="23"/>
      <c r="G71" s="41"/>
      <c r="H71" s="98" t="str">
        <f t="shared" si="0"/>
        <v/>
      </c>
    </row>
    <row r="72" spans="2:9" x14ac:dyDescent="0.2">
      <c r="B72" s="107"/>
      <c r="D72" s="38"/>
      <c r="E72" s="38"/>
      <c r="F72" s="23"/>
      <c r="G72" s="41"/>
      <c r="H72" s="98" t="str">
        <f t="shared" si="0"/>
        <v/>
      </c>
    </row>
    <row r="73" spans="2:9" x14ac:dyDescent="0.2">
      <c r="B73" s="107"/>
      <c r="D73" s="38"/>
      <c r="E73" s="38"/>
      <c r="F73" s="23"/>
      <c r="G73" s="41"/>
      <c r="H73" s="98" t="str">
        <f t="shared" si="0"/>
        <v/>
      </c>
    </row>
    <row r="74" spans="2:9" s="30" customFormat="1" ht="24.95" customHeight="1" x14ac:dyDescent="0.2">
      <c r="B74" s="84" t="str">
        <f>$B$10</f>
        <v>C7.1</v>
      </c>
      <c r="C74" s="31" t="s">
        <v>2708</v>
      </c>
      <c r="D74" s="32"/>
      <c r="E74" s="32"/>
      <c r="F74" s="33"/>
      <c r="G74" s="32"/>
      <c r="H74" s="34">
        <f>SUM(H9:H73)</f>
        <v>0</v>
      </c>
      <c r="I74" s="35"/>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C9148-DFF9-4DC2-8F1A-2D0CB2EA278E}">
  <sheetPr codeName="Sheet75"/>
  <dimension ref="B1:I127"/>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x14ac:dyDescent="0.2">
      <c r="B4" s="443" t="s">
        <v>8</v>
      </c>
      <c r="C4" s="444"/>
      <c r="D4" s="444"/>
      <c r="E4" s="444"/>
      <c r="F4" s="444"/>
      <c r="G4" s="444"/>
      <c r="H4" s="440" t="str">
        <f>"CHAPTER "&amp;B10</f>
        <v>CHAPTER C7.2</v>
      </c>
      <c r="I4" s="6"/>
    </row>
    <row r="5" spans="2:9" ht="7.5" customHeight="1" x14ac:dyDescent="0.2">
      <c r="B5" s="445" t="str">
        <f>ContractDescription</f>
        <v>REHABILITATION OF PROVINCIAL ROAD P47-3 (KM 38.00 TO KM 48.00) IN THE EMPANGENI REGION</v>
      </c>
      <c r="C5" s="446"/>
      <c r="D5" s="446"/>
      <c r="E5" s="446"/>
      <c r="F5" s="446"/>
      <c r="G5" s="446"/>
      <c r="H5" s="441"/>
      <c r="I5" s="8"/>
    </row>
    <row r="6" spans="2:9" ht="12.75" customHeight="1" x14ac:dyDescent="0.2">
      <c r="B6" s="445"/>
      <c r="C6" s="446"/>
      <c r="D6" s="446"/>
      <c r="E6" s="446"/>
      <c r="F6" s="446"/>
      <c r="G6" s="446"/>
      <c r="H6" s="441"/>
      <c r="I6" s="8"/>
    </row>
    <row r="7" spans="2:9" s="9" customFormat="1" ht="7.5" customHeight="1" x14ac:dyDescent="0.2">
      <c r="B7" s="447"/>
      <c r="C7" s="448"/>
      <c r="D7" s="448"/>
      <c r="E7" s="448"/>
      <c r="F7" s="448"/>
      <c r="G7" s="448"/>
      <c r="H7" s="442"/>
      <c r="I7" s="12"/>
    </row>
    <row r="8" spans="2:9" s="9" customFormat="1" ht="24.95" customHeight="1" x14ac:dyDescent="0.2">
      <c r="B8" s="10" t="s">
        <v>0</v>
      </c>
      <c r="C8" s="11" t="s">
        <v>1</v>
      </c>
      <c r="D8" s="11" t="s">
        <v>2</v>
      </c>
      <c r="E8" s="11" t="s">
        <v>10</v>
      </c>
      <c r="F8" s="11" t="s">
        <v>3</v>
      </c>
      <c r="G8" s="11" t="s">
        <v>4</v>
      </c>
      <c r="H8" s="11" t="s">
        <v>5</v>
      </c>
      <c r="I8" s="12"/>
    </row>
    <row r="9" spans="2:9" s="9" customFormat="1" x14ac:dyDescent="0.2">
      <c r="B9" s="113"/>
      <c r="C9" s="12"/>
      <c r="D9" s="87"/>
      <c r="E9" s="51"/>
      <c r="F9" s="51"/>
      <c r="G9" s="51"/>
      <c r="H9" s="51"/>
      <c r="I9" s="12"/>
    </row>
    <row r="10" spans="2:9" s="9" customFormat="1" ht="38.25" x14ac:dyDescent="0.2">
      <c r="B10" s="71" t="s">
        <v>2128</v>
      </c>
      <c r="C10" s="7" t="s">
        <v>2127</v>
      </c>
      <c r="D10" s="51"/>
      <c r="E10" s="51"/>
      <c r="F10" s="51"/>
      <c r="G10" s="51"/>
      <c r="H10" s="51"/>
      <c r="I10" s="12"/>
    </row>
    <row r="11" spans="2:9" s="9" customFormat="1" x14ac:dyDescent="0.2">
      <c r="B11" s="71"/>
      <c r="C11" s="12"/>
      <c r="D11" s="51"/>
      <c r="E11" s="51"/>
      <c r="F11" s="51"/>
      <c r="G11" s="51"/>
      <c r="H11" s="51"/>
      <c r="I11" s="12"/>
    </row>
    <row r="12" spans="2:9" ht="25.5" x14ac:dyDescent="0.2">
      <c r="B12" s="108" t="s">
        <v>2126</v>
      </c>
      <c r="C12" s="57" t="s">
        <v>2125</v>
      </c>
      <c r="D12" s="64"/>
      <c r="E12" s="15"/>
      <c r="F12" s="15"/>
      <c r="G12" s="16"/>
      <c r="H12" s="17"/>
      <c r="I12" s="18"/>
    </row>
    <row r="13" spans="2:9" x14ac:dyDescent="0.2">
      <c r="B13" s="107"/>
      <c r="D13" s="22"/>
      <c r="E13" s="22"/>
      <c r="F13" s="22"/>
      <c r="G13" s="41"/>
      <c r="H13" s="25"/>
      <c r="I13" s="42"/>
    </row>
    <row r="14" spans="2:9" x14ac:dyDescent="0.2">
      <c r="B14" s="108" t="s">
        <v>2124</v>
      </c>
      <c r="C14" s="37" t="s">
        <v>2123</v>
      </c>
      <c r="D14" s="64" t="s">
        <v>6</v>
      </c>
      <c r="E14" s="22"/>
      <c r="F14" s="22"/>
      <c r="G14" s="41"/>
      <c r="H14" s="25">
        <f t="shared" ref="H14:H45" si="0">IF(D14="","",F14*G14)</f>
        <v>0</v>
      </c>
      <c r="I14" s="42"/>
    </row>
    <row r="15" spans="2:9" x14ac:dyDescent="0.2">
      <c r="B15" s="107"/>
      <c r="D15" s="22"/>
      <c r="E15" s="22"/>
      <c r="F15" s="22"/>
      <c r="G15" s="41"/>
      <c r="H15" s="25" t="str">
        <f t="shared" si="0"/>
        <v/>
      </c>
      <c r="I15" s="42"/>
    </row>
    <row r="16" spans="2:9" x14ac:dyDescent="0.2">
      <c r="B16" s="108" t="s">
        <v>2122</v>
      </c>
      <c r="C16" s="37" t="s">
        <v>2121</v>
      </c>
      <c r="D16" s="64" t="s">
        <v>6</v>
      </c>
      <c r="E16" s="22"/>
      <c r="F16" s="22"/>
      <c r="G16" s="41"/>
      <c r="H16" s="25">
        <f t="shared" si="0"/>
        <v>0</v>
      </c>
      <c r="I16" s="42"/>
    </row>
    <row r="17" spans="2:9" x14ac:dyDescent="0.2">
      <c r="B17" s="107"/>
      <c r="D17" s="22"/>
      <c r="E17" s="22"/>
      <c r="F17" s="23"/>
      <c r="G17" s="24"/>
      <c r="H17" s="25" t="str">
        <f t="shared" si="0"/>
        <v/>
      </c>
      <c r="I17" s="43"/>
    </row>
    <row r="18" spans="2:9" x14ac:dyDescent="0.2">
      <c r="B18" s="108" t="s">
        <v>2120</v>
      </c>
      <c r="C18" s="37" t="s">
        <v>2119</v>
      </c>
      <c r="D18" s="64" t="s">
        <v>6</v>
      </c>
      <c r="E18" s="22"/>
      <c r="F18" s="23"/>
      <c r="G18" s="24"/>
      <c r="H18" s="25">
        <f t="shared" si="0"/>
        <v>0</v>
      </c>
      <c r="I18" s="43"/>
    </row>
    <row r="19" spans="2:9" x14ac:dyDescent="0.2">
      <c r="B19" s="107"/>
      <c r="D19" s="22"/>
      <c r="E19" s="22"/>
      <c r="F19" s="23"/>
      <c r="G19" s="24"/>
      <c r="H19" s="25" t="str">
        <f t="shared" si="0"/>
        <v/>
      </c>
      <c r="I19" s="43"/>
    </row>
    <row r="20" spans="2:9" x14ac:dyDescent="0.2">
      <c r="B20" s="108" t="s">
        <v>2118</v>
      </c>
      <c r="C20" s="37" t="s">
        <v>2117</v>
      </c>
      <c r="D20" s="64" t="s">
        <v>6</v>
      </c>
      <c r="E20" s="22"/>
      <c r="F20" s="23"/>
      <c r="G20" s="41"/>
      <c r="H20" s="25">
        <f t="shared" si="0"/>
        <v>0</v>
      </c>
      <c r="I20" s="42"/>
    </row>
    <row r="21" spans="2:9" x14ac:dyDescent="0.2">
      <c r="B21" s="107"/>
      <c r="D21" s="22"/>
      <c r="E21" s="22"/>
      <c r="F21" s="23"/>
      <c r="G21" s="44"/>
      <c r="H21" s="25" t="str">
        <f t="shared" si="0"/>
        <v/>
      </c>
      <c r="I21" s="42"/>
    </row>
    <row r="22" spans="2:9" ht="25.5" x14ac:dyDescent="0.2">
      <c r="B22" s="108" t="s">
        <v>2116</v>
      </c>
      <c r="C22" s="57" t="s">
        <v>2115</v>
      </c>
      <c r="D22" s="64" t="s">
        <v>6</v>
      </c>
      <c r="E22" s="22"/>
      <c r="F22" s="23"/>
      <c r="G22" s="41"/>
      <c r="H22" s="25">
        <f t="shared" si="0"/>
        <v>0</v>
      </c>
      <c r="I22" s="45"/>
    </row>
    <row r="23" spans="2:9" x14ac:dyDescent="0.2">
      <c r="B23" s="107"/>
      <c r="D23" s="38"/>
      <c r="E23" s="22"/>
      <c r="F23" s="22"/>
      <c r="G23" s="39"/>
      <c r="H23" s="25" t="str">
        <f t="shared" si="0"/>
        <v/>
      </c>
      <c r="I23" s="42"/>
    </row>
    <row r="24" spans="2:9" x14ac:dyDescent="0.2">
      <c r="B24" s="108" t="s">
        <v>2114</v>
      </c>
      <c r="C24" s="37" t="s">
        <v>2113</v>
      </c>
      <c r="D24" s="38" t="s">
        <v>27</v>
      </c>
      <c r="E24" s="22"/>
      <c r="F24" s="22"/>
      <c r="G24" s="39"/>
      <c r="H24" s="25">
        <f t="shared" si="0"/>
        <v>0</v>
      </c>
      <c r="I24" s="42"/>
    </row>
    <row r="25" spans="2:9" x14ac:dyDescent="0.2">
      <c r="B25" s="107"/>
      <c r="D25" s="22"/>
      <c r="E25" s="22"/>
      <c r="F25" s="22"/>
      <c r="G25" s="39"/>
      <c r="H25" s="25" t="str">
        <f t="shared" si="0"/>
        <v/>
      </c>
      <c r="I25" s="42"/>
    </row>
    <row r="26" spans="2:9" ht="25.5" x14ac:dyDescent="0.2">
      <c r="B26" s="108" t="s">
        <v>2112</v>
      </c>
      <c r="C26" s="57" t="s">
        <v>2063</v>
      </c>
      <c r="D26" s="64" t="s">
        <v>6</v>
      </c>
      <c r="E26" s="22"/>
      <c r="F26" s="22"/>
      <c r="G26" s="39"/>
      <c r="H26" s="25">
        <f t="shared" si="0"/>
        <v>0</v>
      </c>
      <c r="I26" s="42"/>
    </row>
    <row r="27" spans="2:9" x14ac:dyDescent="0.2">
      <c r="B27" s="107"/>
      <c r="D27" s="22"/>
      <c r="E27" s="22"/>
      <c r="F27" s="22"/>
      <c r="G27" s="39"/>
      <c r="H27" s="25" t="str">
        <f t="shared" si="0"/>
        <v/>
      </c>
      <c r="I27" s="42"/>
    </row>
    <row r="28" spans="2:9" x14ac:dyDescent="0.2">
      <c r="B28" s="108" t="s">
        <v>2111</v>
      </c>
      <c r="C28" s="37" t="s">
        <v>2061</v>
      </c>
      <c r="D28" s="15" t="s">
        <v>1345</v>
      </c>
      <c r="E28" s="22"/>
      <c r="F28" s="22"/>
      <c r="G28" s="39"/>
      <c r="H28" s="25">
        <f t="shared" si="0"/>
        <v>0</v>
      </c>
      <c r="I28" s="42"/>
    </row>
    <row r="29" spans="2:9" x14ac:dyDescent="0.2">
      <c r="B29" s="111"/>
      <c r="C29" s="1"/>
      <c r="D29" s="22"/>
      <c r="E29" s="22"/>
      <c r="F29" s="22"/>
      <c r="G29" s="39"/>
      <c r="H29" s="25" t="str">
        <f t="shared" si="0"/>
        <v/>
      </c>
      <c r="I29" s="42"/>
    </row>
    <row r="30" spans="2:9" x14ac:dyDescent="0.2">
      <c r="B30" s="108" t="s">
        <v>2110</v>
      </c>
      <c r="C30" s="136" t="s">
        <v>2109</v>
      </c>
      <c r="D30" s="15" t="s">
        <v>6</v>
      </c>
      <c r="E30" s="22"/>
      <c r="F30" s="22"/>
      <c r="G30" s="39"/>
      <c r="H30" s="25">
        <f t="shared" si="0"/>
        <v>0</v>
      </c>
      <c r="I30" s="42"/>
    </row>
    <row r="31" spans="2:9" x14ac:dyDescent="0.2">
      <c r="B31" s="107"/>
      <c r="C31" s="1"/>
      <c r="D31" s="22"/>
      <c r="E31" s="22"/>
      <c r="F31" s="22"/>
      <c r="G31" s="39"/>
      <c r="H31" s="25" t="str">
        <f t="shared" si="0"/>
        <v/>
      </c>
      <c r="I31" s="42"/>
    </row>
    <row r="32" spans="2:9" ht="25.5" x14ac:dyDescent="0.2">
      <c r="B32" s="108" t="s">
        <v>2108</v>
      </c>
      <c r="C32" s="57" t="s">
        <v>2107</v>
      </c>
      <c r="D32" s="15"/>
      <c r="E32" s="22"/>
      <c r="F32" s="22"/>
      <c r="G32" s="39"/>
      <c r="H32" s="25" t="str">
        <f t="shared" si="0"/>
        <v/>
      </c>
      <c r="I32" s="42"/>
    </row>
    <row r="33" spans="2:9" x14ac:dyDescent="0.2">
      <c r="B33" s="107"/>
      <c r="D33" s="22"/>
      <c r="E33" s="22"/>
      <c r="F33" s="22"/>
      <c r="G33" s="39"/>
      <c r="H33" s="25" t="str">
        <f t="shared" si="0"/>
        <v/>
      </c>
      <c r="I33" s="42"/>
    </row>
    <row r="34" spans="2:9" ht="25.5" x14ac:dyDescent="0.2">
      <c r="B34" s="108" t="s">
        <v>2106</v>
      </c>
      <c r="C34" s="57" t="s">
        <v>2105</v>
      </c>
      <c r="D34" s="22" t="s">
        <v>38</v>
      </c>
      <c r="E34" s="22"/>
      <c r="F34" s="22"/>
      <c r="G34" s="39"/>
      <c r="H34" s="25">
        <f t="shared" si="0"/>
        <v>0</v>
      </c>
      <c r="I34" s="42"/>
    </row>
    <row r="35" spans="2:9" x14ac:dyDescent="0.2">
      <c r="B35" s="107"/>
      <c r="D35" s="22"/>
      <c r="E35" s="22"/>
      <c r="F35" s="22"/>
      <c r="G35" s="39"/>
      <c r="H35" s="25" t="str">
        <f t="shared" si="0"/>
        <v/>
      </c>
      <c r="I35" s="42"/>
    </row>
    <row r="36" spans="2:9" ht="25.5" x14ac:dyDescent="0.2">
      <c r="B36" s="108" t="s">
        <v>2104</v>
      </c>
      <c r="C36" s="57" t="s">
        <v>2103</v>
      </c>
      <c r="D36" s="15" t="s">
        <v>1345</v>
      </c>
      <c r="E36" s="22"/>
      <c r="F36" s="22"/>
      <c r="G36" s="39"/>
      <c r="H36" s="25">
        <f t="shared" si="0"/>
        <v>0</v>
      </c>
      <c r="I36" s="42"/>
    </row>
    <row r="37" spans="2:9" x14ac:dyDescent="0.2">
      <c r="B37" s="107"/>
      <c r="D37" s="22"/>
      <c r="E37" s="22"/>
      <c r="F37" s="22"/>
      <c r="G37" s="39"/>
      <c r="H37" s="25" t="str">
        <f t="shared" si="0"/>
        <v/>
      </c>
      <c r="I37" s="42"/>
    </row>
    <row r="38" spans="2:9" ht="38.25" x14ac:dyDescent="0.2">
      <c r="B38" s="108" t="s">
        <v>2102</v>
      </c>
      <c r="C38" s="57" t="s">
        <v>2101</v>
      </c>
      <c r="D38" s="91" t="s">
        <v>38</v>
      </c>
      <c r="E38" s="22"/>
      <c r="F38" s="22"/>
      <c r="G38" s="39"/>
      <c r="H38" s="25">
        <f t="shared" si="0"/>
        <v>0</v>
      </c>
      <c r="I38" s="42"/>
    </row>
    <row r="39" spans="2:9" x14ac:dyDescent="0.2">
      <c r="B39" s="107"/>
      <c r="D39" s="38"/>
      <c r="E39" s="22"/>
      <c r="F39" s="22"/>
      <c r="G39" s="39"/>
      <c r="H39" s="25" t="str">
        <f t="shared" si="0"/>
        <v/>
      </c>
      <c r="I39" s="42"/>
    </row>
    <row r="40" spans="2:9" ht="25.5" x14ac:dyDescent="0.2">
      <c r="B40" s="108" t="s">
        <v>2100</v>
      </c>
      <c r="C40" s="57" t="s">
        <v>2092</v>
      </c>
      <c r="D40" s="22" t="s">
        <v>26</v>
      </c>
      <c r="E40" s="22"/>
      <c r="F40" s="22"/>
      <c r="G40" s="39"/>
      <c r="H40" s="25">
        <f t="shared" si="0"/>
        <v>0</v>
      </c>
      <c r="I40" s="42"/>
    </row>
    <row r="41" spans="2:9" x14ac:dyDescent="0.2">
      <c r="B41" s="111"/>
      <c r="D41" s="22"/>
      <c r="E41" s="22"/>
      <c r="F41" s="22"/>
      <c r="G41" s="39"/>
      <c r="H41" s="25" t="str">
        <f t="shared" si="0"/>
        <v/>
      </c>
      <c r="I41" s="42"/>
    </row>
    <row r="42" spans="2:9" ht="25.5" x14ac:dyDescent="0.2">
      <c r="B42" s="139" t="s">
        <v>2099</v>
      </c>
      <c r="C42" s="57" t="s">
        <v>2098</v>
      </c>
      <c r="D42" s="22"/>
      <c r="E42" s="22"/>
      <c r="F42" s="22"/>
      <c r="G42" s="39"/>
      <c r="H42" s="25" t="str">
        <f t="shared" si="0"/>
        <v/>
      </c>
      <c r="I42" s="42"/>
    </row>
    <row r="43" spans="2:9" x14ac:dyDescent="0.2">
      <c r="B43" s="107"/>
      <c r="D43" s="22"/>
      <c r="E43" s="22"/>
      <c r="F43" s="22"/>
      <c r="G43" s="39"/>
      <c r="H43" s="25" t="str">
        <f t="shared" si="0"/>
        <v/>
      </c>
      <c r="I43" s="42"/>
    </row>
    <row r="44" spans="2:9" ht="25.5" x14ac:dyDescent="0.2">
      <c r="B44" s="108" t="s">
        <v>2097</v>
      </c>
      <c r="C44" s="57" t="s">
        <v>2096</v>
      </c>
      <c r="D44" s="91" t="s">
        <v>38</v>
      </c>
      <c r="E44" s="22"/>
      <c r="F44" s="22"/>
      <c r="G44" s="39"/>
      <c r="H44" s="25">
        <f t="shared" si="0"/>
        <v>0</v>
      </c>
      <c r="I44" s="42"/>
    </row>
    <row r="45" spans="2:9" x14ac:dyDescent="0.2">
      <c r="B45" s="107"/>
      <c r="D45" s="22"/>
      <c r="E45" s="22"/>
      <c r="F45" s="22"/>
      <c r="G45" s="39"/>
      <c r="H45" s="25" t="str">
        <f t="shared" si="0"/>
        <v/>
      </c>
      <c r="I45" s="42"/>
    </row>
    <row r="46" spans="2:9" ht="38.25" x14ac:dyDescent="0.2">
      <c r="B46" s="108" t="s">
        <v>2095</v>
      </c>
      <c r="C46" s="57" t="s">
        <v>2094</v>
      </c>
      <c r="D46" s="91" t="s">
        <v>38</v>
      </c>
      <c r="E46" s="22"/>
      <c r="F46" s="22"/>
      <c r="G46" s="39"/>
      <c r="H46" s="25">
        <f t="shared" ref="H46:H90" si="1">IF(D46="","",F46*G46)</f>
        <v>0</v>
      </c>
      <c r="I46" s="42"/>
    </row>
    <row r="47" spans="2:9" x14ac:dyDescent="0.2">
      <c r="B47" s="111"/>
      <c r="C47" s="1"/>
      <c r="D47" s="21"/>
      <c r="E47" s="22"/>
      <c r="F47" s="22"/>
      <c r="G47" s="39"/>
      <c r="H47" s="25" t="str">
        <f t="shared" si="1"/>
        <v/>
      </c>
      <c r="I47" s="42"/>
    </row>
    <row r="48" spans="2:9" ht="25.5" x14ac:dyDescent="0.2">
      <c r="B48" s="108" t="s">
        <v>2093</v>
      </c>
      <c r="C48" s="57" t="s">
        <v>2092</v>
      </c>
      <c r="D48" s="91" t="s">
        <v>38</v>
      </c>
      <c r="E48" s="22"/>
      <c r="F48" s="22"/>
      <c r="G48" s="39"/>
      <c r="H48" s="25">
        <f t="shared" si="1"/>
        <v>0</v>
      </c>
      <c r="I48" s="42"/>
    </row>
    <row r="49" spans="2:9" x14ac:dyDescent="0.2">
      <c r="B49" s="111"/>
      <c r="C49" s="1"/>
      <c r="D49" s="64"/>
      <c r="E49" s="22"/>
      <c r="F49" s="22"/>
      <c r="G49" s="39"/>
      <c r="H49" s="25" t="str">
        <f t="shared" si="1"/>
        <v/>
      </c>
      <c r="I49" s="42"/>
    </row>
    <row r="50" spans="2:9" x14ac:dyDescent="0.2">
      <c r="B50" s="108" t="s">
        <v>2091</v>
      </c>
      <c r="C50" s="37" t="s">
        <v>2090</v>
      </c>
      <c r="D50" s="22"/>
      <c r="E50" s="22"/>
      <c r="F50" s="22"/>
      <c r="G50" s="39"/>
      <c r="H50" s="25" t="str">
        <f t="shared" si="1"/>
        <v/>
      </c>
      <c r="I50" s="42"/>
    </row>
    <row r="51" spans="2:9" x14ac:dyDescent="0.2">
      <c r="B51" s="111"/>
      <c r="C51" s="1"/>
      <c r="D51" s="64"/>
      <c r="E51" s="22"/>
      <c r="F51" s="22"/>
      <c r="G51" s="39"/>
      <c r="H51" s="25" t="str">
        <f t="shared" si="1"/>
        <v/>
      </c>
      <c r="I51" s="42"/>
    </row>
    <row r="52" spans="2:9" x14ac:dyDescent="0.2">
      <c r="B52" s="140" t="s">
        <v>2089</v>
      </c>
      <c r="C52" s="37" t="s">
        <v>2088</v>
      </c>
      <c r="D52" s="91" t="s">
        <v>38</v>
      </c>
      <c r="E52" s="22"/>
      <c r="F52" s="22"/>
      <c r="G52" s="39"/>
      <c r="H52" s="25">
        <f t="shared" si="1"/>
        <v>0</v>
      </c>
      <c r="I52" s="42"/>
    </row>
    <row r="53" spans="2:9" x14ac:dyDescent="0.2">
      <c r="B53" s="111"/>
      <c r="C53" s="1"/>
      <c r="D53" s="64"/>
      <c r="E53" s="22"/>
      <c r="F53" s="22"/>
      <c r="G53" s="39"/>
      <c r="H53" s="25" t="str">
        <f t="shared" si="1"/>
        <v/>
      </c>
      <c r="I53" s="42"/>
    </row>
    <row r="54" spans="2:9" x14ac:dyDescent="0.2">
      <c r="B54" s="108" t="s">
        <v>2087</v>
      </c>
      <c r="C54" s="37" t="s">
        <v>2086</v>
      </c>
      <c r="D54" s="91" t="s">
        <v>38</v>
      </c>
      <c r="E54" s="22"/>
      <c r="F54" s="22"/>
      <c r="G54" s="39"/>
      <c r="H54" s="25">
        <f t="shared" si="1"/>
        <v>0</v>
      </c>
      <c r="I54" s="42"/>
    </row>
    <row r="55" spans="2:9" x14ac:dyDescent="0.2">
      <c r="B55" s="108"/>
      <c r="C55" s="37"/>
      <c r="D55" s="91"/>
      <c r="E55" s="22"/>
      <c r="F55" s="22"/>
      <c r="G55" s="39"/>
      <c r="H55" s="25"/>
      <c r="I55" s="42"/>
    </row>
    <row r="56" spans="2:9" x14ac:dyDescent="0.2">
      <c r="B56" s="108"/>
      <c r="C56" s="37"/>
      <c r="D56" s="91"/>
      <c r="E56" s="22"/>
      <c r="F56" s="22"/>
      <c r="G56" s="39"/>
      <c r="H56" s="25"/>
      <c r="I56" s="42"/>
    </row>
    <row r="57" spans="2:9" x14ac:dyDescent="0.2">
      <c r="B57" s="108"/>
      <c r="C57" s="37"/>
      <c r="D57" s="91"/>
      <c r="E57" s="22"/>
      <c r="F57" s="22"/>
      <c r="G57" s="39"/>
      <c r="H57" s="25"/>
      <c r="I57" s="42"/>
    </row>
    <row r="58" spans="2:9" x14ac:dyDescent="0.2">
      <c r="B58" s="108"/>
      <c r="C58" s="37"/>
      <c r="D58" s="91"/>
      <c r="E58" s="22"/>
      <c r="F58" s="22"/>
      <c r="G58" s="39"/>
      <c r="H58" s="25"/>
      <c r="I58" s="42"/>
    </row>
    <row r="59" spans="2:9" x14ac:dyDescent="0.2">
      <c r="B59" s="108"/>
      <c r="C59" s="37"/>
      <c r="D59" s="91"/>
      <c r="E59" s="22"/>
      <c r="F59" s="22"/>
      <c r="G59" s="39"/>
      <c r="H59" s="25"/>
      <c r="I59" s="42"/>
    </row>
    <row r="60" spans="2:9" x14ac:dyDescent="0.2">
      <c r="B60" s="108"/>
      <c r="C60" s="37"/>
      <c r="D60" s="91"/>
      <c r="E60" s="22"/>
      <c r="F60" s="22"/>
      <c r="G60" s="39"/>
      <c r="H60" s="25"/>
      <c r="I60" s="42"/>
    </row>
    <row r="61" spans="2:9" x14ac:dyDescent="0.2">
      <c r="B61" s="108"/>
      <c r="C61" s="37"/>
      <c r="D61" s="91"/>
      <c r="E61" s="22"/>
      <c r="F61" s="22"/>
      <c r="G61" s="39"/>
      <c r="H61" s="25"/>
      <c r="I61" s="42"/>
    </row>
    <row r="62" spans="2:9" x14ac:dyDescent="0.2">
      <c r="B62" s="111"/>
      <c r="C62" s="1"/>
      <c r="D62" s="64"/>
      <c r="E62" s="22"/>
      <c r="F62" s="22"/>
      <c r="G62" s="39"/>
      <c r="H62" s="25" t="str">
        <f t="shared" si="1"/>
        <v/>
      </c>
      <c r="I62" s="42"/>
    </row>
    <row r="63" spans="2:9" s="30" customFormat="1" ht="19.5" customHeight="1" x14ac:dyDescent="0.2">
      <c r="B63" s="106" t="str">
        <f>$B$10</f>
        <v>C7.2</v>
      </c>
      <c r="C63" s="31" t="s">
        <v>14</v>
      </c>
      <c r="D63" s="32"/>
      <c r="E63" s="32"/>
      <c r="F63" s="33"/>
      <c r="G63" s="32"/>
      <c r="H63" s="34">
        <f>SUM(H9:H62)</f>
        <v>0</v>
      </c>
      <c r="I63" s="35"/>
    </row>
    <row r="64" spans="2:9" x14ac:dyDescent="0.2">
      <c r="B64" s="449" t="str">
        <f>Client1</f>
        <v>Province of KwaZulu-Natal</v>
      </c>
      <c r="C64" s="449"/>
      <c r="D64" s="449"/>
      <c r="E64" s="449"/>
      <c r="F64" s="450" t="str">
        <f>"Contract No. "&amp;ContractNo</f>
        <v>Contract No. ZNB01127/00000/00/HOD/INF/21/T</v>
      </c>
      <c r="G64" s="450"/>
      <c r="H64" s="450"/>
    </row>
    <row r="65" spans="2:9" x14ac:dyDescent="0.2">
      <c r="B65" s="449" t="str">
        <f>Client2</f>
        <v>Department of Transport</v>
      </c>
      <c r="C65" s="449"/>
      <c r="D65" s="449"/>
      <c r="E65" s="449"/>
      <c r="F65" s="450"/>
      <c r="G65" s="450"/>
      <c r="H65" s="450"/>
    </row>
    <row r="66" spans="2:9" x14ac:dyDescent="0.2">
      <c r="B66" s="452"/>
      <c r="C66" s="452"/>
      <c r="D66" s="452"/>
      <c r="E66" s="452"/>
      <c r="F66" s="451"/>
      <c r="G66" s="451"/>
      <c r="H66" s="451"/>
    </row>
    <row r="67" spans="2:9" x14ac:dyDescent="0.2">
      <c r="B67" s="443" t="s">
        <v>8</v>
      </c>
      <c r="C67" s="444"/>
      <c r="D67" s="444"/>
      <c r="E67" s="444"/>
      <c r="F67" s="444"/>
      <c r="G67" s="444"/>
      <c r="H67" s="453" t="str">
        <f>$H$4</f>
        <v>CHAPTER C7.2</v>
      </c>
      <c r="I67" s="6"/>
    </row>
    <row r="68" spans="2:9" x14ac:dyDescent="0.2">
      <c r="B68" s="445" t="str">
        <f>ContractDescription</f>
        <v>REHABILITATION OF PROVINCIAL ROAD P47-3 (KM 38.00 TO KM 48.00) IN THE EMPANGENI REGION</v>
      </c>
      <c r="C68" s="446"/>
      <c r="D68" s="446"/>
      <c r="E68" s="446"/>
      <c r="F68" s="446"/>
      <c r="G68" s="446"/>
      <c r="H68" s="450"/>
      <c r="I68" s="8"/>
    </row>
    <row r="69" spans="2:9" x14ac:dyDescent="0.2">
      <c r="B69" s="445"/>
      <c r="C69" s="446"/>
      <c r="D69" s="446"/>
      <c r="E69" s="446"/>
      <c r="F69" s="446"/>
      <c r="G69" s="446"/>
      <c r="H69" s="450"/>
      <c r="I69" s="8"/>
    </row>
    <row r="70" spans="2:9" x14ac:dyDescent="0.2">
      <c r="B70" s="447"/>
      <c r="C70" s="448"/>
      <c r="D70" s="448"/>
      <c r="E70" s="448"/>
      <c r="F70" s="448"/>
      <c r="G70" s="448"/>
      <c r="H70" s="451"/>
      <c r="I70" s="8"/>
    </row>
    <row r="71" spans="2:9" s="9" customFormat="1" ht="24.95" customHeight="1" x14ac:dyDescent="0.2">
      <c r="B71" s="72" t="s">
        <v>0</v>
      </c>
      <c r="C71" s="11" t="s">
        <v>1</v>
      </c>
      <c r="D71" s="11" t="s">
        <v>2</v>
      </c>
      <c r="E71" s="11" t="s">
        <v>10</v>
      </c>
      <c r="F71" s="11" t="s">
        <v>3</v>
      </c>
      <c r="G71" s="11" t="s">
        <v>4</v>
      </c>
      <c r="H71" s="11" t="s">
        <v>5</v>
      </c>
      <c r="I71" s="12"/>
    </row>
    <row r="72" spans="2:9" s="30" customFormat="1" ht="19.5" customHeight="1" x14ac:dyDescent="0.2">
      <c r="B72" s="76"/>
      <c r="C72" s="31" t="s">
        <v>29</v>
      </c>
      <c r="D72" s="32"/>
      <c r="E72" s="32"/>
      <c r="F72" s="33"/>
      <c r="G72" s="32"/>
      <c r="H72" s="34">
        <f>H63</f>
        <v>0</v>
      </c>
      <c r="I72" s="35"/>
    </row>
    <row r="73" spans="2:9" x14ac:dyDescent="0.2">
      <c r="B73" s="111"/>
      <c r="C73" s="1"/>
      <c r="D73" s="64"/>
      <c r="E73" s="22"/>
      <c r="F73" s="22"/>
      <c r="G73" s="39"/>
      <c r="H73" s="25"/>
      <c r="I73" s="42"/>
    </row>
    <row r="74" spans="2:9" x14ac:dyDescent="0.2">
      <c r="B74" s="108" t="s">
        <v>2085</v>
      </c>
      <c r="C74" s="37" t="s">
        <v>1464</v>
      </c>
      <c r="D74" s="64"/>
      <c r="E74" s="22"/>
      <c r="F74" s="22"/>
      <c r="G74" s="39"/>
      <c r="H74" s="25" t="str">
        <f t="shared" si="1"/>
        <v/>
      </c>
      <c r="I74" s="42"/>
    </row>
    <row r="75" spans="2:9" x14ac:dyDescent="0.2">
      <c r="B75" s="111"/>
      <c r="C75" s="1"/>
      <c r="D75" s="64"/>
      <c r="E75" s="22"/>
      <c r="F75" s="22"/>
      <c r="G75" s="39"/>
      <c r="H75" s="25" t="str">
        <f t="shared" si="1"/>
        <v/>
      </c>
      <c r="I75" s="42"/>
    </row>
    <row r="76" spans="2:9" ht="14.25" x14ac:dyDescent="0.2">
      <c r="B76" s="108" t="s">
        <v>2084</v>
      </c>
      <c r="C76" s="37" t="s">
        <v>1462</v>
      </c>
      <c r="D76" s="38" t="s">
        <v>86</v>
      </c>
      <c r="E76" s="22"/>
      <c r="F76" s="22"/>
      <c r="G76" s="39"/>
      <c r="H76" s="25">
        <f t="shared" si="1"/>
        <v>0</v>
      </c>
      <c r="I76" s="42"/>
    </row>
    <row r="77" spans="2:9" x14ac:dyDescent="0.2">
      <c r="B77" s="111"/>
      <c r="C77" s="1"/>
      <c r="D77" s="64"/>
      <c r="E77" s="22"/>
      <c r="F77" s="22"/>
      <c r="G77" s="39"/>
      <c r="H77" s="25" t="str">
        <f t="shared" si="1"/>
        <v/>
      </c>
      <c r="I77" s="42"/>
    </row>
    <row r="78" spans="2:9" x14ac:dyDescent="0.2">
      <c r="B78" s="108" t="s">
        <v>2083</v>
      </c>
      <c r="C78" s="37" t="s">
        <v>2082</v>
      </c>
      <c r="D78" s="64"/>
      <c r="E78" s="22"/>
      <c r="F78" s="22"/>
      <c r="G78" s="39"/>
      <c r="H78" s="25" t="str">
        <f t="shared" si="1"/>
        <v/>
      </c>
      <c r="I78" s="42"/>
    </row>
    <row r="79" spans="2:9" x14ac:dyDescent="0.2">
      <c r="B79" s="111"/>
      <c r="C79" s="1"/>
      <c r="D79" s="64"/>
      <c r="E79" s="22"/>
      <c r="F79" s="22"/>
      <c r="G79" s="39"/>
      <c r="H79" s="25" t="str">
        <f t="shared" si="1"/>
        <v/>
      </c>
      <c r="I79" s="42"/>
    </row>
    <row r="80" spans="2:9" ht="14.25" x14ac:dyDescent="0.2">
      <c r="B80" s="111" t="s">
        <v>53</v>
      </c>
      <c r="C80" s="37" t="s">
        <v>2755</v>
      </c>
      <c r="D80" s="38" t="s">
        <v>86</v>
      </c>
      <c r="E80" s="22"/>
      <c r="F80" s="22"/>
      <c r="G80" s="39"/>
      <c r="H80" s="25">
        <f t="shared" si="1"/>
        <v>0</v>
      </c>
      <c r="I80" s="42"/>
    </row>
    <row r="81" spans="2:9" x14ac:dyDescent="0.2">
      <c r="B81" s="111"/>
      <c r="D81" s="64"/>
      <c r="E81" s="22"/>
      <c r="F81" s="22"/>
      <c r="G81" s="39"/>
      <c r="H81" s="25" t="str">
        <f t="shared" si="1"/>
        <v/>
      </c>
      <c r="I81" s="42"/>
    </row>
    <row r="82" spans="2:9" ht="25.5" x14ac:dyDescent="0.2">
      <c r="B82" s="111" t="s">
        <v>2081</v>
      </c>
      <c r="C82" s="138" t="s">
        <v>1454</v>
      </c>
      <c r="D82" s="15" t="s">
        <v>1345</v>
      </c>
      <c r="E82" s="22"/>
      <c r="F82" s="22"/>
      <c r="G82" s="39"/>
      <c r="H82" s="25">
        <f t="shared" si="1"/>
        <v>0</v>
      </c>
      <c r="I82" s="42"/>
    </row>
    <row r="83" spans="2:9" x14ac:dyDescent="0.2">
      <c r="B83" s="111"/>
      <c r="D83" s="22"/>
      <c r="E83" s="22"/>
      <c r="F83" s="22"/>
      <c r="G83" s="39"/>
      <c r="H83" s="25" t="str">
        <f t="shared" si="1"/>
        <v/>
      </c>
      <c r="I83" s="42"/>
    </row>
    <row r="84" spans="2:9" x14ac:dyDescent="0.2">
      <c r="B84" s="111" t="s">
        <v>2080</v>
      </c>
      <c r="C84" s="1" t="s">
        <v>1432</v>
      </c>
      <c r="D84" s="22"/>
      <c r="E84" s="22"/>
      <c r="F84" s="22"/>
      <c r="G84" s="39"/>
      <c r="H84" s="25" t="str">
        <f t="shared" si="1"/>
        <v/>
      </c>
      <c r="I84" s="42"/>
    </row>
    <row r="85" spans="2:9" x14ac:dyDescent="0.2">
      <c r="B85" s="111"/>
      <c r="D85" s="22"/>
      <c r="E85" s="22"/>
      <c r="F85" s="22"/>
      <c r="G85" s="39"/>
      <c r="H85" s="25" t="str">
        <f t="shared" si="1"/>
        <v/>
      </c>
      <c r="I85" s="42"/>
    </row>
    <row r="86" spans="2:9" x14ac:dyDescent="0.2">
      <c r="B86" s="111" t="s">
        <v>2079</v>
      </c>
      <c r="C86" s="1" t="s">
        <v>1324</v>
      </c>
      <c r="D86" s="22" t="s">
        <v>7</v>
      </c>
      <c r="E86" s="22"/>
      <c r="F86" s="22"/>
      <c r="G86" s="39"/>
      <c r="H86" s="25">
        <f t="shared" si="1"/>
        <v>0</v>
      </c>
      <c r="I86" s="42"/>
    </row>
    <row r="87" spans="2:9" x14ac:dyDescent="0.2">
      <c r="B87" s="111"/>
      <c r="D87" s="22"/>
      <c r="E87" s="22"/>
      <c r="F87" s="22"/>
      <c r="G87" s="39"/>
      <c r="H87" s="25" t="str">
        <f t="shared" si="1"/>
        <v/>
      </c>
      <c r="I87" s="42"/>
    </row>
    <row r="88" spans="2:9" x14ac:dyDescent="0.2">
      <c r="B88" s="111" t="s">
        <v>2078</v>
      </c>
      <c r="C88" s="136" t="s">
        <v>1429</v>
      </c>
      <c r="D88" s="64" t="s">
        <v>7</v>
      </c>
      <c r="E88" s="22"/>
      <c r="F88" s="22"/>
      <c r="G88" s="39"/>
      <c r="H88" s="25">
        <f t="shared" si="1"/>
        <v>0</v>
      </c>
      <c r="I88" s="42"/>
    </row>
    <row r="89" spans="2:9" x14ac:dyDescent="0.2">
      <c r="B89" s="111"/>
      <c r="C89" s="54"/>
      <c r="D89" s="64"/>
      <c r="E89" s="22"/>
      <c r="F89" s="22"/>
      <c r="G89" s="39"/>
      <c r="H89" s="25" t="str">
        <f t="shared" si="1"/>
        <v/>
      </c>
      <c r="I89" s="42"/>
    </row>
    <row r="90" spans="2:9" x14ac:dyDescent="0.2">
      <c r="B90" s="111" t="s">
        <v>2077</v>
      </c>
      <c r="C90" s="137" t="s">
        <v>1322</v>
      </c>
      <c r="D90" s="22" t="s">
        <v>27</v>
      </c>
      <c r="E90" s="22"/>
      <c r="F90" s="22"/>
      <c r="G90" s="39"/>
      <c r="H90" s="25">
        <f t="shared" si="1"/>
        <v>0</v>
      </c>
      <c r="I90" s="42"/>
    </row>
    <row r="91" spans="2:9" x14ac:dyDescent="0.2">
      <c r="B91" s="111"/>
      <c r="C91" s="37"/>
      <c r="D91" s="22"/>
      <c r="E91" s="22"/>
      <c r="F91" s="22"/>
      <c r="G91" s="39"/>
      <c r="H91" s="25"/>
      <c r="I91" s="42"/>
    </row>
    <row r="92" spans="2:9" x14ac:dyDescent="0.2">
      <c r="B92" s="111"/>
      <c r="C92" s="37"/>
      <c r="D92" s="22"/>
      <c r="E92" s="22"/>
      <c r="F92" s="22"/>
      <c r="G92" s="39"/>
      <c r="H92" s="25"/>
      <c r="I92" s="42"/>
    </row>
    <row r="93" spans="2:9" x14ac:dyDescent="0.2">
      <c r="B93" s="111"/>
      <c r="C93" s="37"/>
      <c r="D93" s="22"/>
      <c r="E93" s="22"/>
      <c r="F93" s="22"/>
      <c r="G93" s="39"/>
      <c r="H93" s="25"/>
      <c r="I93" s="42"/>
    </row>
    <row r="94" spans="2:9" x14ac:dyDescent="0.2">
      <c r="B94" s="111"/>
      <c r="C94" s="37"/>
      <c r="D94" s="22"/>
      <c r="E94" s="22"/>
      <c r="F94" s="22"/>
      <c r="G94" s="39"/>
      <c r="H94" s="25"/>
      <c r="I94" s="42"/>
    </row>
    <row r="95" spans="2:9" x14ac:dyDescent="0.2">
      <c r="B95" s="111"/>
      <c r="C95" s="37"/>
      <c r="D95" s="22"/>
      <c r="E95" s="22"/>
      <c r="F95" s="22"/>
      <c r="G95" s="39"/>
      <c r="H95" s="25"/>
      <c r="I95" s="42"/>
    </row>
    <row r="96" spans="2:9" x14ac:dyDescent="0.2">
      <c r="B96" s="111"/>
      <c r="C96" s="37"/>
      <c r="D96" s="22"/>
      <c r="E96" s="22"/>
      <c r="F96" s="22"/>
      <c r="G96" s="39"/>
      <c r="H96" s="25"/>
      <c r="I96" s="42"/>
    </row>
    <row r="97" spans="2:9" x14ac:dyDescent="0.2">
      <c r="B97" s="111"/>
      <c r="C97" s="37"/>
      <c r="D97" s="22"/>
      <c r="E97" s="22"/>
      <c r="F97" s="22"/>
      <c r="G97" s="39"/>
      <c r="H97" s="25"/>
      <c r="I97" s="42"/>
    </row>
    <row r="98" spans="2:9" x14ac:dyDescent="0.2">
      <c r="B98" s="111"/>
      <c r="C98" s="37"/>
      <c r="D98" s="22"/>
      <c r="E98" s="22"/>
      <c r="F98" s="22"/>
      <c r="G98" s="39"/>
      <c r="H98" s="25"/>
      <c r="I98" s="42"/>
    </row>
    <row r="99" spans="2:9" x14ac:dyDescent="0.2">
      <c r="B99" s="111"/>
      <c r="C99" s="37"/>
      <c r="D99" s="22"/>
      <c r="E99" s="22"/>
      <c r="F99" s="22"/>
      <c r="G99" s="39"/>
      <c r="H99" s="25"/>
      <c r="I99" s="42"/>
    </row>
    <row r="100" spans="2:9" x14ac:dyDescent="0.2">
      <c r="B100" s="111"/>
      <c r="C100" s="37"/>
      <c r="D100" s="22"/>
      <c r="E100" s="22"/>
      <c r="F100" s="22"/>
      <c r="G100" s="39"/>
      <c r="H100" s="25"/>
      <c r="I100" s="42"/>
    </row>
    <row r="101" spans="2:9" x14ac:dyDescent="0.2">
      <c r="B101" s="111"/>
      <c r="C101" s="37"/>
      <c r="D101" s="22"/>
      <c r="E101" s="22"/>
      <c r="F101" s="22"/>
      <c r="G101" s="39"/>
      <c r="H101" s="25"/>
      <c r="I101" s="42"/>
    </row>
    <row r="102" spans="2:9" x14ac:dyDescent="0.2">
      <c r="B102" s="111"/>
      <c r="C102" s="37"/>
      <c r="D102" s="22"/>
      <c r="E102" s="22"/>
      <c r="F102" s="22"/>
      <c r="G102" s="39"/>
      <c r="H102" s="25"/>
      <c r="I102" s="42"/>
    </row>
    <row r="103" spans="2:9" x14ac:dyDescent="0.2">
      <c r="B103" s="111"/>
      <c r="C103" s="37"/>
      <c r="D103" s="22"/>
      <c r="E103" s="22"/>
      <c r="F103" s="22"/>
      <c r="G103" s="39"/>
      <c r="H103" s="25"/>
      <c r="I103" s="42"/>
    </row>
    <row r="104" spans="2:9" x14ac:dyDescent="0.2">
      <c r="B104" s="111"/>
      <c r="C104" s="37"/>
      <c r="D104" s="22"/>
      <c r="E104" s="22"/>
      <c r="F104" s="22"/>
      <c r="G104" s="39"/>
      <c r="H104" s="25"/>
      <c r="I104" s="42"/>
    </row>
    <row r="105" spans="2:9" x14ac:dyDescent="0.2">
      <c r="B105" s="111"/>
      <c r="C105" s="37"/>
      <c r="D105" s="22"/>
      <c r="E105" s="22"/>
      <c r="F105" s="22"/>
      <c r="G105" s="39"/>
      <c r="H105" s="25"/>
      <c r="I105" s="42"/>
    </row>
    <row r="106" spans="2:9" x14ac:dyDescent="0.2">
      <c r="B106" s="111"/>
      <c r="C106" s="37"/>
      <c r="D106" s="22"/>
      <c r="E106" s="22"/>
      <c r="F106" s="22"/>
      <c r="G106" s="39"/>
      <c r="H106" s="25"/>
      <c r="I106" s="42"/>
    </row>
    <row r="107" spans="2:9" x14ac:dyDescent="0.2">
      <c r="B107" s="111"/>
      <c r="C107" s="37"/>
      <c r="D107" s="22"/>
      <c r="E107" s="22"/>
      <c r="F107" s="22"/>
      <c r="G107" s="39"/>
      <c r="H107" s="25"/>
      <c r="I107" s="42"/>
    </row>
    <row r="108" spans="2:9" x14ac:dyDescent="0.2">
      <c r="B108" s="111"/>
      <c r="C108" s="37"/>
      <c r="D108" s="22"/>
      <c r="E108" s="22"/>
      <c r="F108" s="22"/>
      <c r="G108" s="39"/>
      <c r="H108" s="25"/>
      <c r="I108" s="42"/>
    </row>
    <row r="109" spans="2:9" x14ac:dyDescent="0.2">
      <c r="B109" s="111"/>
      <c r="C109" s="37"/>
      <c r="D109" s="22"/>
      <c r="E109" s="22"/>
      <c r="F109" s="22"/>
      <c r="G109" s="39"/>
      <c r="H109" s="25"/>
      <c r="I109" s="42"/>
    </row>
    <row r="110" spans="2:9" x14ac:dyDescent="0.2">
      <c r="B110" s="111"/>
      <c r="C110" s="37"/>
      <c r="D110" s="22"/>
      <c r="E110" s="22"/>
      <c r="F110" s="22"/>
      <c r="G110" s="39"/>
      <c r="H110" s="25"/>
      <c r="I110" s="42"/>
    </row>
    <row r="111" spans="2:9" x14ac:dyDescent="0.2">
      <c r="B111" s="111"/>
      <c r="C111" s="37"/>
      <c r="D111" s="22"/>
      <c r="E111" s="22"/>
      <c r="F111" s="22"/>
      <c r="G111" s="39"/>
      <c r="H111" s="25"/>
      <c r="I111" s="42"/>
    </row>
    <row r="112" spans="2:9" x14ac:dyDescent="0.2">
      <c r="B112" s="111"/>
      <c r="C112" s="37"/>
      <c r="D112" s="22"/>
      <c r="E112" s="22"/>
      <c r="F112" s="22"/>
      <c r="G112" s="39"/>
      <c r="H112" s="25"/>
      <c r="I112" s="42"/>
    </row>
    <row r="113" spans="2:9" x14ac:dyDescent="0.2">
      <c r="B113" s="111"/>
      <c r="C113" s="37"/>
      <c r="D113" s="22"/>
      <c r="E113" s="22"/>
      <c r="F113" s="22"/>
      <c r="G113" s="39"/>
      <c r="H113" s="25"/>
      <c r="I113" s="42"/>
    </row>
    <row r="114" spans="2:9" x14ac:dyDescent="0.2">
      <c r="B114" s="111"/>
      <c r="C114" s="37"/>
      <c r="D114" s="22"/>
      <c r="E114" s="22"/>
      <c r="F114" s="22"/>
      <c r="G114" s="39"/>
      <c r="H114" s="25"/>
      <c r="I114" s="42"/>
    </row>
    <row r="115" spans="2:9" x14ac:dyDescent="0.2">
      <c r="B115" s="111"/>
      <c r="C115" s="37"/>
      <c r="D115" s="22"/>
      <c r="E115" s="22"/>
      <c r="F115" s="22"/>
      <c r="G115" s="39"/>
      <c r="H115" s="25"/>
      <c r="I115" s="42"/>
    </row>
    <row r="116" spans="2:9" x14ac:dyDescent="0.2">
      <c r="B116" s="111"/>
      <c r="C116" s="37"/>
      <c r="D116" s="22"/>
      <c r="E116" s="22"/>
      <c r="F116" s="22"/>
      <c r="G116" s="39"/>
      <c r="H116" s="25"/>
      <c r="I116" s="42"/>
    </row>
    <row r="117" spans="2:9" x14ac:dyDescent="0.2">
      <c r="B117" s="111"/>
      <c r="C117" s="37"/>
      <c r="D117" s="22"/>
      <c r="E117" s="22"/>
      <c r="F117" s="22"/>
      <c r="G117" s="39"/>
      <c r="H117" s="25"/>
      <c r="I117" s="42"/>
    </row>
    <row r="118" spans="2:9" x14ac:dyDescent="0.2">
      <c r="B118" s="111"/>
      <c r="C118" s="37"/>
      <c r="D118" s="22"/>
      <c r="E118" s="22"/>
      <c r="F118" s="22"/>
      <c r="G118" s="39"/>
      <c r="H118" s="25"/>
      <c r="I118" s="42"/>
    </row>
    <row r="119" spans="2:9" x14ac:dyDescent="0.2">
      <c r="B119" s="111"/>
      <c r="C119" s="37"/>
      <c r="D119" s="22"/>
      <c r="E119" s="22"/>
      <c r="F119" s="22"/>
      <c r="G119" s="39"/>
      <c r="H119" s="25"/>
      <c r="I119" s="42"/>
    </row>
    <row r="120" spans="2:9" x14ac:dyDescent="0.2">
      <c r="B120" s="111"/>
      <c r="C120" s="37"/>
      <c r="D120" s="22"/>
      <c r="E120" s="22"/>
      <c r="F120" s="22"/>
      <c r="G120" s="39"/>
      <c r="H120" s="25"/>
      <c r="I120" s="42"/>
    </row>
    <row r="121" spans="2:9" x14ac:dyDescent="0.2">
      <c r="B121" s="111"/>
      <c r="C121" s="37"/>
      <c r="D121" s="22"/>
      <c r="E121" s="22"/>
      <c r="F121" s="22"/>
      <c r="G121" s="39"/>
      <c r="H121" s="25"/>
      <c r="I121" s="42"/>
    </row>
    <row r="122" spans="2:9" x14ac:dyDescent="0.2">
      <c r="B122" s="111"/>
      <c r="C122" s="37"/>
      <c r="D122" s="22"/>
      <c r="E122" s="22"/>
      <c r="F122" s="22"/>
      <c r="G122" s="39"/>
      <c r="H122" s="25"/>
      <c r="I122" s="42"/>
    </row>
    <row r="123" spans="2:9" x14ac:dyDescent="0.2">
      <c r="B123" s="111"/>
      <c r="C123" s="37"/>
      <c r="D123" s="22"/>
      <c r="E123" s="22"/>
      <c r="F123" s="22"/>
      <c r="G123" s="39"/>
      <c r="H123" s="25"/>
      <c r="I123" s="42"/>
    </row>
    <row r="124" spans="2:9" x14ac:dyDescent="0.2">
      <c r="B124" s="111"/>
      <c r="C124" s="37"/>
      <c r="D124" s="22"/>
      <c r="E124" s="22"/>
      <c r="F124" s="22"/>
      <c r="G124" s="39"/>
      <c r="H124" s="25"/>
      <c r="I124" s="42"/>
    </row>
    <row r="125" spans="2:9" x14ac:dyDescent="0.2">
      <c r="B125" s="111"/>
      <c r="C125" s="37"/>
      <c r="D125" s="22"/>
      <c r="E125" s="22"/>
      <c r="F125" s="22"/>
      <c r="G125" s="39"/>
      <c r="H125" s="25"/>
      <c r="I125" s="42"/>
    </row>
    <row r="126" spans="2:9" x14ac:dyDescent="0.2">
      <c r="B126" s="111"/>
      <c r="C126" s="37"/>
      <c r="D126" s="22"/>
      <c r="E126" s="22"/>
      <c r="F126" s="22"/>
      <c r="G126" s="39"/>
      <c r="H126" s="25"/>
      <c r="I126" s="42"/>
    </row>
    <row r="127" spans="2:9" s="30" customFormat="1" ht="24.95" customHeight="1" x14ac:dyDescent="0.2">
      <c r="B127" s="84" t="str">
        <f>$B$10</f>
        <v>C7.2</v>
      </c>
      <c r="C127" s="31" t="s">
        <v>2708</v>
      </c>
      <c r="D127" s="32"/>
      <c r="E127" s="32"/>
      <c r="F127" s="33"/>
      <c r="G127" s="32"/>
      <c r="H127" s="34">
        <f>SUM(H72:H126)</f>
        <v>0</v>
      </c>
      <c r="I127" s="35"/>
    </row>
  </sheetData>
  <mergeCells count="11">
    <mergeCell ref="B67:G67"/>
    <mergeCell ref="H67:H70"/>
    <mergeCell ref="B68:G70"/>
    <mergeCell ref="F1:H1"/>
    <mergeCell ref="H4:H7"/>
    <mergeCell ref="B4:G4"/>
    <mergeCell ref="B5:G7"/>
    <mergeCell ref="B64:E64"/>
    <mergeCell ref="F64:H66"/>
    <mergeCell ref="B65:E65"/>
    <mergeCell ref="B66:E66"/>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AC0A-72B4-4259-B2F0-449F7102D98A}">
  <sheetPr codeName="Sheet76"/>
  <dimension ref="A1:I131"/>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x14ac:dyDescent="0.2">
      <c r="B4" s="443" t="s">
        <v>8</v>
      </c>
      <c r="C4" s="444"/>
      <c r="D4" s="444"/>
      <c r="E4" s="444"/>
      <c r="F4" s="444"/>
      <c r="G4" s="444"/>
      <c r="H4" s="440" t="str">
        <f>"CHAPTER "&amp;B10</f>
        <v>CHAPTER C7.3</v>
      </c>
      <c r="I4" s="6"/>
    </row>
    <row r="5" spans="2:9" ht="7.5" customHeight="1" x14ac:dyDescent="0.2">
      <c r="B5" s="445" t="str">
        <f>ContractDescription</f>
        <v>REHABILITATION OF PROVINCIAL ROAD P47-3 (KM 38.00 TO KM 48.00) IN THE EMPANGENI REGION</v>
      </c>
      <c r="C5" s="446"/>
      <c r="D5" s="446"/>
      <c r="E5" s="446"/>
      <c r="F5" s="446"/>
      <c r="G5" s="446"/>
      <c r="H5" s="441"/>
      <c r="I5" s="8"/>
    </row>
    <row r="6" spans="2:9" ht="12.75" customHeight="1" x14ac:dyDescent="0.2">
      <c r="B6" s="445"/>
      <c r="C6" s="446"/>
      <c r="D6" s="446"/>
      <c r="E6" s="446"/>
      <c r="F6" s="446"/>
      <c r="G6" s="446"/>
      <c r="H6" s="441"/>
      <c r="I6" s="8"/>
    </row>
    <row r="7" spans="2:9" s="9" customFormat="1" ht="7.5" customHeight="1" x14ac:dyDescent="0.2">
      <c r="B7" s="447"/>
      <c r="C7" s="448"/>
      <c r="D7" s="448"/>
      <c r="E7" s="448"/>
      <c r="F7" s="448"/>
      <c r="G7" s="448"/>
      <c r="H7" s="442"/>
      <c r="I7" s="12"/>
    </row>
    <row r="8" spans="2:9" s="9" customFormat="1" ht="24.95" customHeight="1" x14ac:dyDescent="0.2">
      <c r="B8" s="10" t="s">
        <v>0</v>
      </c>
      <c r="C8" s="11" t="s">
        <v>1</v>
      </c>
      <c r="D8" s="11" t="s">
        <v>2</v>
      </c>
      <c r="E8" s="11" t="s">
        <v>10</v>
      </c>
      <c r="F8" s="11" t="s">
        <v>3</v>
      </c>
      <c r="G8" s="11" t="s">
        <v>4</v>
      </c>
      <c r="H8" s="11" t="s">
        <v>5</v>
      </c>
      <c r="I8" s="12"/>
    </row>
    <row r="9" spans="2:9" x14ac:dyDescent="0.2">
      <c r="B9" s="110"/>
      <c r="C9" s="54"/>
      <c r="D9" s="80"/>
      <c r="E9" s="15"/>
      <c r="F9" s="15"/>
      <c r="G9" s="16"/>
      <c r="H9" s="17" t="str">
        <f t="shared" ref="H9:H42" si="0">IF(D9="","",F9*G9)</f>
        <v/>
      </c>
      <c r="I9" s="18"/>
    </row>
    <row r="10" spans="2:9" s="53" customFormat="1" ht="25.5" x14ac:dyDescent="0.2">
      <c r="B10" s="71" t="s">
        <v>2195</v>
      </c>
      <c r="C10" s="7" t="s">
        <v>2194</v>
      </c>
      <c r="D10" s="15"/>
      <c r="E10" s="15"/>
      <c r="F10" s="15"/>
      <c r="G10" s="16"/>
      <c r="H10" s="17"/>
      <c r="I10" s="18"/>
    </row>
    <row r="11" spans="2:9" s="53" customFormat="1" x14ac:dyDescent="0.2">
      <c r="B11" s="50"/>
      <c r="C11" s="54"/>
      <c r="D11" s="15"/>
      <c r="E11" s="15"/>
      <c r="F11" s="15"/>
      <c r="G11" s="16"/>
      <c r="H11" s="17"/>
      <c r="I11" s="18"/>
    </row>
    <row r="12" spans="2:9" s="53" customFormat="1" x14ac:dyDescent="0.2">
      <c r="B12" s="139" t="s">
        <v>2193</v>
      </c>
      <c r="C12" s="55" t="s">
        <v>2192</v>
      </c>
      <c r="D12" s="15"/>
      <c r="E12" s="22"/>
      <c r="F12" s="22"/>
      <c r="G12" s="41"/>
      <c r="H12" s="25" t="str">
        <f t="shared" si="0"/>
        <v/>
      </c>
      <c r="I12" s="42"/>
    </row>
    <row r="13" spans="2:9" s="53" customFormat="1" x14ac:dyDescent="0.2">
      <c r="B13" s="50"/>
      <c r="C13" s="54"/>
      <c r="D13" s="22"/>
      <c r="E13" s="22"/>
      <c r="F13" s="22"/>
      <c r="G13" s="41"/>
      <c r="H13" s="25" t="str">
        <f t="shared" si="0"/>
        <v/>
      </c>
      <c r="I13" s="42"/>
    </row>
    <row r="14" spans="2:9" s="53" customFormat="1" ht="14.25" x14ac:dyDescent="0.2">
      <c r="B14" s="139" t="s">
        <v>2191</v>
      </c>
      <c r="C14" s="55" t="s">
        <v>2190</v>
      </c>
      <c r="D14" s="22" t="s">
        <v>26</v>
      </c>
      <c r="E14" s="22"/>
      <c r="F14" s="22"/>
      <c r="G14" s="41"/>
      <c r="H14" s="25">
        <f t="shared" si="0"/>
        <v>0</v>
      </c>
      <c r="I14" s="42"/>
    </row>
    <row r="15" spans="2:9" s="53" customFormat="1" x14ac:dyDescent="0.2">
      <c r="B15" s="50"/>
      <c r="C15" s="54"/>
      <c r="D15" s="22"/>
      <c r="E15" s="22"/>
      <c r="F15" s="22"/>
      <c r="G15" s="41"/>
      <c r="H15" s="25" t="str">
        <f t="shared" si="0"/>
        <v/>
      </c>
      <c r="I15" s="42"/>
    </row>
    <row r="16" spans="2:9" s="53" customFormat="1" ht="14.25" x14ac:dyDescent="0.2">
      <c r="B16" s="50" t="s">
        <v>2189</v>
      </c>
      <c r="C16" s="57" t="s">
        <v>2188</v>
      </c>
      <c r="D16" s="22" t="s">
        <v>26</v>
      </c>
      <c r="E16" s="22"/>
      <c r="F16" s="23"/>
      <c r="G16" s="24"/>
      <c r="H16" s="25">
        <f t="shared" si="0"/>
        <v>0</v>
      </c>
      <c r="I16" s="43"/>
    </row>
    <row r="17" spans="2:9" s="53" customFormat="1" x14ac:dyDescent="0.2">
      <c r="B17" s="50"/>
      <c r="C17" s="54"/>
      <c r="D17" s="22"/>
      <c r="E17" s="22"/>
      <c r="F17" s="23"/>
      <c r="G17" s="24"/>
      <c r="H17" s="25" t="str">
        <f t="shared" si="0"/>
        <v/>
      </c>
      <c r="I17" s="43"/>
    </row>
    <row r="18" spans="2:9" s="53" customFormat="1" ht="14.25" x14ac:dyDescent="0.2">
      <c r="B18" s="139" t="s">
        <v>2187</v>
      </c>
      <c r="C18" s="55" t="s">
        <v>2186</v>
      </c>
      <c r="D18" s="22" t="s">
        <v>26</v>
      </c>
      <c r="E18" s="22"/>
      <c r="F18" s="23"/>
      <c r="G18" s="24"/>
      <c r="H18" s="25">
        <f t="shared" si="0"/>
        <v>0</v>
      </c>
      <c r="I18" s="43"/>
    </row>
    <row r="19" spans="2:9" s="53" customFormat="1" x14ac:dyDescent="0.2">
      <c r="B19" s="50"/>
      <c r="C19" s="54"/>
      <c r="D19" s="22"/>
      <c r="E19" s="22"/>
      <c r="F19" s="23"/>
      <c r="G19" s="41"/>
      <c r="H19" s="25" t="str">
        <f t="shared" si="0"/>
        <v/>
      </c>
      <c r="I19" s="42"/>
    </row>
    <row r="20" spans="2:9" s="53" customFormat="1" ht="25.5" x14ac:dyDescent="0.2">
      <c r="B20" s="50" t="s">
        <v>2185</v>
      </c>
      <c r="C20" s="55" t="s">
        <v>2184</v>
      </c>
      <c r="D20" s="22" t="s">
        <v>26</v>
      </c>
      <c r="E20" s="22"/>
      <c r="F20" s="23"/>
      <c r="G20" s="44"/>
      <c r="H20" s="25">
        <f t="shared" si="0"/>
        <v>0</v>
      </c>
      <c r="I20" s="42"/>
    </row>
    <row r="21" spans="2:9" s="53" customFormat="1" x14ac:dyDescent="0.2">
      <c r="B21" s="50"/>
      <c r="C21" s="54"/>
      <c r="D21" s="22"/>
      <c r="E21" s="22"/>
      <c r="F21" s="23"/>
      <c r="G21" s="41"/>
      <c r="H21" s="25" t="str">
        <f t="shared" si="0"/>
        <v/>
      </c>
      <c r="I21" s="45"/>
    </row>
    <row r="22" spans="2:9" s="53" customFormat="1" x14ac:dyDescent="0.2">
      <c r="B22" s="139" t="s">
        <v>2183</v>
      </c>
      <c r="C22" s="55" t="s">
        <v>2182</v>
      </c>
      <c r="D22" s="15"/>
      <c r="E22" s="22"/>
      <c r="F22" s="23"/>
      <c r="G22" s="41"/>
      <c r="H22" s="25" t="str">
        <f t="shared" si="0"/>
        <v/>
      </c>
      <c r="I22" s="101"/>
    </row>
    <row r="23" spans="2:9" s="53" customFormat="1" x14ac:dyDescent="0.2">
      <c r="B23" s="50"/>
      <c r="C23" s="54"/>
      <c r="D23" s="22"/>
      <c r="E23" s="22"/>
      <c r="F23" s="23"/>
      <c r="G23" s="41"/>
      <c r="H23" s="25" t="str">
        <f t="shared" si="0"/>
        <v/>
      </c>
      <c r="I23" s="101"/>
    </row>
    <row r="24" spans="2:9" s="53" customFormat="1" x14ac:dyDescent="0.2">
      <c r="B24" s="139" t="s">
        <v>2181</v>
      </c>
      <c r="C24" s="57" t="s">
        <v>2180</v>
      </c>
      <c r="D24" s="15" t="s">
        <v>38</v>
      </c>
      <c r="E24" s="22"/>
      <c r="F24" s="23"/>
      <c r="G24" s="39"/>
      <c r="H24" s="25">
        <f t="shared" si="0"/>
        <v>0</v>
      </c>
      <c r="I24" s="101"/>
    </row>
    <row r="25" spans="2:9" s="53" customFormat="1" x14ac:dyDescent="0.2">
      <c r="B25" s="50"/>
      <c r="C25" s="54"/>
      <c r="D25" s="22"/>
      <c r="E25" s="22"/>
      <c r="F25" s="23"/>
      <c r="G25" s="41"/>
      <c r="H25" s="25" t="str">
        <f t="shared" si="0"/>
        <v/>
      </c>
      <c r="I25" s="101"/>
    </row>
    <row r="26" spans="2:9" s="53" customFormat="1" x14ac:dyDescent="0.2">
      <c r="B26" s="50" t="s">
        <v>2179</v>
      </c>
      <c r="C26" s="55" t="s">
        <v>2178</v>
      </c>
      <c r="D26" s="15" t="s">
        <v>38</v>
      </c>
      <c r="E26" s="22"/>
      <c r="F26" s="23"/>
      <c r="G26" s="44"/>
      <c r="H26" s="25">
        <f t="shared" si="0"/>
        <v>0</v>
      </c>
      <c r="I26" s="101"/>
    </row>
    <row r="27" spans="2:9" s="53" customFormat="1" x14ac:dyDescent="0.2">
      <c r="B27" s="50"/>
      <c r="C27" s="54"/>
      <c r="D27" s="22"/>
      <c r="E27" s="22"/>
      <c r="F27" s="23"/>
      <c r="G27" s="41"/>
      <c r="H27" s="25" t="str">
        <f t="shared" si="0"/>
        <v/>
      </c>
      <c r="I27" s="101"/>
    </row>
    <row r="28" spans="2:9" s="53" customFormat="1" ht="25.5" x14ac:dyDescent="0.2">
      <c r="B28" s="139" t="s">
        <v>2177</v>
      </c>
      <c r="C28" s="55" t="s">
        <v>2176</v>
      </c>
      <c r="D28" s="22" t="s">
        <v>86</v>
      </c>
      <c r="E28" s="22"/>
      <c r="F28" s="23"/>
      <c r="G28" s="41"/>
      <c r="H28" s="25">
        <f t="shared" si="0"/>
        <v>0</v>
      </c>
      <c r="I28" s="42"/>
    </row>
    <row r="29" spans="2:9" s="53" customFormat="1" x14ac:dyDescent="0.2">
      <c r="B29" s="50"/>
      <c r="C29" s="54"/>
      <c r="D29" s="22"/>
      <c r="E29" s="22"/>
      <c r="F29" s="23"/>
      <c r="G29" s="41"/>
      <c r="H29" s="25" t="str">
        <f t="shared" si="0"/>
        <v/>
      </c>
      <c r="I29" s="42"/>
    </row>
    <row r="30" spans="2:9" s="53" customFormat="1" ht="14.25" x14ac:dyDescent="0.2">
      <c r="B30" s="139" t="s">
        <v>2175</v>
      </c>
      <c r="C30" s="55" t="s">
        <v>2174</v>
      </c>
      <c r="D30" s="22" t="s">
        <v>26</v>
      </c>
      <c r="E30" s="22"/>
      <c r="F30" s="23"/>
      <c r="G30" s="39"/>
      <c r="H30" s="25">
        <f t="shared" si="0"/>
        <v>0</v>
      </c>
      <c r="I30" s="43"/>
    </row>
    <row r="31" spans="2:9" s="53" customFormat="1" x14ac:dyDescent="0.2">
      <c r="B31" s="50"/>
      <c r="C31" s="54"/>
      <c r="D31" s="15"/>
      <c r="E31" s="15"/>
      <c r="F31" s="26"/>
      <c r="G31" s="29"/>
      <c r="H31" s="25" t="str">
        <f t="shared" si="0"/>
        <v/>
      </c>
      <c r="I31" s="18"/>
    </row>
    <row r="32" spans="2:9" s="57" customFormat="1" x14ac:dyDescent="0.2">
      <c r="B32" s="139" t="s">
        <v>2173</v>
      </c>
      <c r="C32" s="55" t="s">
        <v>2172</v>
      </c>
      <c r="D32" s="22" t="s">
        <v>38</v>
      </c>
      <c r="E32" s="15"/>
      <c r="F32" s="26"/>
      <c r="G32" s="29"/>
      <c r="H32" s="25">
        <f t="shared" si="0"/>
        <v>0</v>
      </c>
      <c r="I32" s="18"/>
    </row>
    <row r="33" spans="2:9" s="53" customFormat="1" x14ac:dyDescent="0.2">
      <c r="B33" s="50"/>
      <c r="C33" s="54"/>
      <c r="D33" s="22"/>
      <c r="E33" s="22"/>
      <c r="F33" s="23"/>
      <c r="G33" s="39"/>
      <c r="H33" s="25" t="str">
        <f t="shared" si="0"/>
        <v/>
      </c>
      <c r="I33" s="43"/>
    </row>
    <row r="34" spans="2:9" s="53" customFormat="1" ht="25.5" x14ac:dyDescent="0.2">
      <c r="B34" s="139" t="s">
        <v>2171</v>
      </c>
      <c r="C34" s="55" t="s">
        <v>2170</v>
      </c>
      <c r="D34" s="15"/>
      <c r="E34" s="22"/>
      <c r="F34" s="23"/>
      <c r="G34" s="39"/>
      <c r="H34" s="25" t="str">
        <f t="shared" si="0"/>
        <v/>
      </c>
      <c r="I34" s="43"/>
    </row>
    <row r="35" spans="2:9" s="53" customFormat="1" x14ac:dyDescent="0.2">
      <c r="B35" s="50"/>
      <c r="C35" s="54"/>
      <c r="D35" s="22"/>
      <c r="E35" s="22"/>
      <c r="F35" s="23"/>
      <c r="G35" s="47"/>
      <c r="H35" s="25" t="str">
        <f t="shared" si="0"/>
        <v/>
      </c>
      <c r="I35" s="42"/>
    </row>
    <row r="36" spans="2:9" s="53" customFormat="1" x14ac:dyDescent="0.2">
      <c r="B36" s="139" t="s">
        <v>2169</v>
      </c>
      <c r="C36" s="55" t="s">
        <v>2168</v>
      </c>
      <c r="D36" s="15" t="s">
        <v>6</v>
      </c>
      <c r="E36" s="22"/>
      <c r="F36" s="23"/>
      <c r="G36" s="47"/>
      <c r="H36" s="25">
        <f t="shared" si="0"/>
        <v>0</v>
      </c>
      <c r="I36" s="42"/>
    </row>
    <row r="37" spans="2:9" s="53" customFormat="1" x14ac:dyDescent="0.2">
      <c r="B37" s="50"/>
      <c r="C37" s="54"/>
      <c r="D37" s="22"/>
      <c r="E37" s="22"/>
      <c r="F37" s="23"/>
      <c r="G37" s="44"/>
      <c r="H37" s="25" t="str">
        <f t="shared" si="0"/>
        <v/>
      </c>
      <c r="I37" s="42"/>
    </row>
    <row r="38" spans="2:9" s="53" customFormat="1" ht="25.5" x14ac:dyDescent="0.2">
      <c r="B38" s="139" t="s">
        <v>2167</v>
      </c>
      <c r="C38" s="55" t="s">
        <v>2166</v>
      </c>
      <c r="D38" s="15"/>
      <c r="E38" s="22"/>
      <c r="F38" s="23"/>
      <c r="G38" s="44"/>
      <c r="H38" s="25" t="str">
        <f t="shared" si="0"/>
        <v/>
      </c>
      <c r="I38" s="42"/>
    </row>
    <row r="39" spans="2:9" s="53" customFormat="1" x14ac:dyDescent="0.2">
      <c r="B39" s="50"/>
      <c r="C39" s="54"/>
      <c r="D39" s="22"/>
      <c r="E39" s="22"/>
      <c r="F39" s="22"/>
      <c r="G39" s="41"/>
      <c r="H39" s="25" t="str">
        <f t="shared" si="0"/>
        <v/>
      </c>
      <c r="I39" s="42"/>
    </row>
    <row r="40" spans="2:9" s="53" customFormat="1" ht="14.25" x14ac:dyDescent="0.2">
      <c r="B40" s="139" t="s">
        <v>2165</v>
      </c>
      <c r="C40" s="55" t="s">
        <v>2164</v>
      </c>
      <c r="D40" s="22" t="s">
        <v>26</v>
      </c>
      <c r="E40" s="22"/>
      <c r="F40" s="22"/>
      <c r="G40" s="41"/>
      <c r="H40" s="25">
        <f t="shared" si="0"/>
        <v>0</v>
      </c>
      <c r="I40" s="42"/>
    </row>
    <row r="41" spans="2:9" s="53" customFormat="1" x14ac:dyDescent="0.2">
      <c r="B41" s="50"/>
      <c r="C41" s="54"/>
      <c r="D41" s="22"/>
      <c r="E41" s="22"/>
      <c r="F41" s="22"/>
      <c r="G41" s="39"/>
      <c r="H41" s="25" t="str">
        <f t="shared" si="0"/>
        <v/>
      </c>
      <c r="I41" s="42"/>
    </row>
    <row r="42" spans="2:9" s="53" customFormat="1" ht="14.25" x14ac:dyDescent="0.2">
      <c r="B42" s="50" t="s">
        <v>2163</v>
      </c>
      <c r="C42" s="57" t="s">
        <v>1391</v>
      </c>
      <c r="D42" s="22" t="s">
        <v>26</v>
      </c>
      <c r="E42" s="22"/>
      <c r="F42" s="22"/>
      <c r="G42" s="39"/>
      <c r="H42" s="25">
        <f t="shared" si="0"/>
        <v>0</v>
      </c>
      <c r="I42" s="42"/>
    </row>
    <row r="43" spans="2:9" s="53" customFormat="1" x14ac:dyDescent="0.2">
      <c r="B43" s="50"/>
      <c r="C43" s="54"/>
      <c r="D43" s="22"/>
      <c r="E43" s="22"/>
      <c r="F43" s="22"/>
      <c r="G43" s="39"/>
      <c r="H43" s="25" t="str">
        <f t="shared" ref="H43:H90" si="1">IF(D43="","",F43*G43)</f>
        <v/>
      </c>
      <c r="I43" s="42"/>
    </row>
    <row r="44" spans="2:9" s="53" customFormat="1" ht="14.25" x14ac:dyDescent="0.2">
      <c r="B44" s="139" t="s">
        <v>2162</v>
      </c>
      <c r="C44" s="55" t="s">
        <v>1395</v>
      </c>
      <c r="D44" s="22" t="s">
        <v>26</v>
      </c>
      <c r="E44" s="22"/>
      <c r="F44" s="22"/>
      <c r="G44" s="39"/>
      <c r="H44" s="25">
        <f t="shared" si="1"/>
        <v>0</v>
      </c>
      <c r="I44" s="42"/>
    </row>
    <row r="45" spans="2:9" s="53" customFormat="1" x14ac:dyDescent="0.2">
      <c r="B45" s="50"/>
      <c r="C45" s="54"/>
      <c r="D45" s="22"/>
      <c r="E45" s="22"/>
      <c r="F45" s="22"/>
      <c r="G45" s="39"/>
      <c r="H45" s="25" t="str">
        <f t="shared" si="1"/>
        <v/>
      </c>
      <c r="I45" s="42"/>
    </row>
    <row r="46" spans="2:9" s="53" customFormat="1" ht="25.5" x14ac:dyDescent="0.2">
      <c r="B46" s="139" t="s">
        <v>2161</v>
      </c>
      <c r="C46" s="57" t="s">
        <v>2160</v>
      </c>
      <c r="D46" s="15"/>
      <c r="E46" s="22"/>
      <c r="F46" s="22"/>
      <c r="G46" s="39"/>
      <c r="H46" s="25" t="str">
        <f t="shared" si="1"/>
        <v/>
      </c>
      <c r="I46" s="42"/>
    </row>
    <row r="47" spans="2:9" s="53" customFormat="1" x14ac:dyDescent="0.2">
      <c r="B47" s="139"/>
      <c r="C47" s="57"/>
      <c r="D47" s="15"/>
      <c r="E47" s="22"/>
      <c r="F47" s="22"/>
      <c r="G47" s="39"/>
      <c r="H47" s="25" t="str">
        <f t="shared" si="1"/>
        <v/>
      </c>
      <c r="I47" s="42"/>
    </row>
    <row r="48" spans="2:9" s="53" customFormat="1" ht="14.25" x14ac:dyDescent="0.2">
      <c r="B48" s="139" t="s">
        <v>2159</v>
      </c>
      <c r="C48" s="57" t="s">
        <v>2158</v>
      </c>
      <c r="D48" s="22" t="s">
        <v>86</v>
      </c>
      <c r="E48" s="22"/>
      <c r="F48" s="22"/>
      <c r="G48" s="39"/>
      <c r="H48" s="25">
        <f t="shared" si="1"/>
        <v>0</v>
      </c>
      <c r="I48" s="42"/>
    </row>
    <row r="49" spans="1:9" s="53" customFormat="1" x14ac:dyDescent="0.2">
      <c r="B49" s="139"/>
      <c r="C49" s="57"/>
      <c r="D49" s="22"/>
      <c r="E49" s="22"/>
      <c r="F49" s="22"/>
      <c r="G49" s="39"/>
      <c r="H49" s="25" t="str">
        <f t="shared" si="1"/>
        <v/>
      </c>
      <c r="I49" s="42"/>
    </row>
    <row r="50" spans="1:9" s="53" customFormat="1" ht="25.5" x14ac:dyDescent="0.2">
      <c r="B50" s="139" t="s">
        <v>2157</v>
      </c>
      <c r="C50" s="57" t="s">
        <v>2156</v>
      </c>
      <c r="D50" s="22" t="s">
        <v>86</v>
      </c>
      <c r="E50" s="22"/>
      <c r="F50" s="22"/>
      <c r="G50" s="39"/>
      <c r="H50" s="25">
        <f t="shared" si="1"/>
        <v>0</v>
      </c>
      <c r="I50" s="42"/>
    </row>
    <row r="51" spans="1:9" s="53" customFormat="1" x14ac:dyDescent="0.2">
      <c r="B51" s="139"/>
      <c r="C51" s="57"/>
      <c r="D51" s="15"/>
      <c r="E51" s="22"/>
      <c r="F51" s="22"/>
      <c r="G51" s="39"/>
      <c r="H51" s="25" t="str">
        <f t="shared" si="1"/>
        <v/>
      </c>
      <c r="I51" s="42"/>
    </row>
    <row r="52" spans="1:9" s="53" customFormat="1" ht="25.5" x14ac:dyDescent="0.2">
      <c r="B52" s="139" t="s">
        <v>2155</v>
      </c>
      <c r="C52" s="57" t="s">
        <v>2154</v>
      </c>
      <c r="D52" s="22" t="s">
        <v>86</v>
      </c>
      <c r="E52" s="22"/>
      <c r="F52" s="22"/>
      <c r="G52" s="48"/>
      <c r="H52" s="25">
        <f t="shared" si="1"/>
        <v>0</v>
      </c>
      <c r="I52" s="42"/>
    </row>
    <row r="53" spans="1:9" s="53" customFormat="1" x14ac:dyDescent="0.2">
      <c r="B53" s="139"/>
      <c r="C53" s="57"/>
      <c r="D53" s="22"/>
      <c r="E53" s="22"/>
      <c r="F53" s="22"/>
      <c r="G53" s="48"/>
      <c r="H53" s="25" t="str">
        <f t="shared" si="1"/>
        <v/>
      </c>
      <c r="I53" s="42"/>
    </row>
    <row r="54" spans="1:9" s="53" customFormat="1" ht="38.25" x14ac:dyDescent="0.2">
      <c r="B54" s="139" t="s">
        <v>2153</v>
      </c>
      <c r="C54" s="57" t="s">
        <v>2152</v>
      </c>
      <c r="D54" s="22" t="s">
        <v>86</v>
      </c>
      <c r="E54" s="22"/>
      <c r="F54" s="22"/>
      <c r="G54" s="48"/>
      <c r="H54" s="25">
        <f t="shared" si="1"/>
        <v>0</v>
      </c>
      <c r="I54" s="42"/>
    </row>
    <row r="55" spans="1:9" s="53" customFormat="1" x14ac:dyDescent="0.2">
      <c r="B55" s="139"/>
      <c r="C55" s="57"/>
      <c r="D55" s="15"/>
      <c r="E55" s="22"/>
      <c r="F55" s="22"/>
      <c r="G55" s="48"/>
      <c r="H55" s="25" t="str">
        <f t="shared" si="1"/>
        <v/>
      </c>
      <c r="I55" s="42"/>
    </row>
    <row r="56" spans="1:9" s="53" customFormat="1" ht="25.5" x14ac:dyDescent="0.2">
      <c r="B56" s="139" t="s">
        <v>2151</v>
      </c>
      <c r="C56" s="57" t="s">
        <v>2150</v>
      </c>
      <c r="D56" s="22" t="s">
        <v>7</v>
      </c>
      <c r="E56" s="22"/>
      <c r="F56" s="22"/>
      <c r="G56" s="39"/>
      <c r="H56" s="25">
        <f t="shared" si="1"/>
        <v>0</v>
      </c>
      <c r="I56" s="42"/>
    </row>
    <row r="57" spans="1:9" s="53" customFormat="1" x14ac:dyDescent="0.2">
      <c r="B57" s="139"/>
      <c r="C57" s="57"/>
      <c r="D57" s="22"/>
      <c r="E57" s="22"/>
      <c r="F57" s="22"/>
      <c r="G57" s="39"/>
      <c r="H57" s="25" t="str">
        <f t="shared" si="1"/>
        <v/>
      </c>
      <c r="I57" s="42"/>
    </row>
    <row r="58" spans="1:9" s="53" customFormat="1" ht="25.5" x14ac:dyDescent="0.2">
      <c r="A58" s="58"/>
      <c r="B58" s="139" t="s">
        <v>2149</v>
      </c>
      <c r="C58" s="57" t="s">
        <v>2148</v>
      </c>
      <c r="D58" s="22" t="s">
        <v>26</v>
      </c>
      <c r="E58" s="22"/>
      <c r="F58" s="22"/>
      <c r="G58" s="39"/>
      <c r="H58" s="25">
        <f t="shared" si="1"/>
        <v>0</v>
      </c>
      <c r="I58" s="42"/>
    </row>
    <row r="59" spans="1:9" s="53" customFormat="1" x14ac:dyDescent="0.2">
      <c r="A59" s="58"/>
      <c r="B59" s="139"/>
      <c r="C59" s="57"/>
      <c r="D59" s="22"/>
      <c r="E59" s="22"/>
      <c r="F59" s="22"/>
      <c r="G59" s="39"/>
      <c r="H59" s="25"/>
      <c r="I59" s="42"/>
    </row>
    <row r="60" spans="1:9" s="53" customFormat="1" x14ac:dyDescent="0.2">
      <c r="A60" s="58"/>
      <c r="B60" s="139"/>
      <c r="C60" s="57"/>
      <c r="D60" s="22"/>
      <c r="E60" s="22"/>
      <c r="F60" s="22"/>
      <c r="G60" s="39"/>
      <c r="H60" s="25"/>
      <c r="I60" s="42"/>
    </row>
    <row r="61" spans="1:9" s="53" customFormat="1" x14ac:dyDescent="0.2">
      <c r="A61" s="58"/>
      <c r="B61" s="139"/>
      <c r="C61" s="57"/>
      <c r="D61" s="22"/>
      <c r="E61" s="22"/>
      <c r="F61" s="22"/>
      <c r="G61" s="39"/>
      <c r="H61" s="25"/>
      <c r="I61" s="42"/>
    </row>
    <row r="62" spans="1:9" s="53" customFormat="1" x14ac:dyDescent="0.2">
      <c r="A62" s="58"/>
      <c r="B62" s="139"/>
      <c r="C62" s="57"/>
      <c r="D62" s="22"/>
      <c r="E62" s="22"/>
      <c r="F62" s="22"/>
      <c r="G62" s="39"/>
      <c r="H62" s="25"/>
      <c r="I62" s="42"/>
    </row>
    <row r="63" spans="1:9" s="53" customFormat="1" x14ac:dyDescent="0.2">
      <c r="A63" s="58"/>
      <c r="B63" s="139"/>
      <c r="C63" s="57"/>
      <c r="D63" s="22"/>
      <c r="E63" s="22"/>
      <c r="F63" s="22"/>
      <c r="G63" s="39"/>
      <c r="H63" s="25"/>
      <c r="I63" s="42"/>
    </row>
    <row r="64" spans="1:9" s="53" customFormat="1" x14ac:dyDescent="0.2">
      <c r="A64" s="58"/>
      <c r="B64" s="139"/>
      <c r="C64" s="57"/>
      <c r="D64" s="22"/>
      <c r="E64" s="22"/>
      <c r="F64" s="22"/>
      <c r="G64" s="39"/>
      <c r="H64" s="25"/>
      <c r="I64" s="42"/>
    </row>
    <row r="65" spans="2:9" s="53" customFormat="1" x14ac:dyDescent="0.2">
      <c r="B65" s="50"/>
      <c r="C65" s="54"/>
      <c r="D65" s="22"/>
      <c r="E65" s="22"/>
      <c r="F65" s="22"/>
      <c r="G65" s="39"/>
      <c r="H65" s="25" t="str">
        <f t="shared" si="1"/>
        <v/>
      </c>
      <c r="I65" s="42"/>
    </row>
    <row r="66" spans="2:9" s="30" customFormat="1" ht="19.5" customHeight="1" x14ac:dyDescent="0.2">
      <c r="B66" s="106" t="str">
        <f>$B$10</f>
        <v>C7.3</v>
      </c>
      <c r="C66" s="31" t="s">
        <v>14</v>
      </c>
      <c r="D66" s="32"/>
      <c r="E66" s="32"/>
      <c r="F66" s="33"/>
      <c r="G66" s="32"/>
      <c r="H66" s="34">
        <f>SUM(H9:H65)</f>
        <v>0</v>
      </c>
      <c r="I66" s="35"/>
    </row>
    <row r="67" spans="2:9" x14ac:dyDescent="0.2">
      <c r="B67" s="449" t="str">
        <f>Client1</f>
        <v>Province of KwaZulu-Natal</v>
      </c>
      <c r="C67" s="449"/>
      <c r="D67" s="449"/>
      <c r="E67" s="449"/>
      <c r="F67" s="450" t="str">
        <f>"Contract No. "&amp;ContractNo</f>
        <v>Contract No. ZNB01127/00000/00/HOD/INF/21/T</v>
      </c>
      <c r="G67" s="450"/>
      <c r="H67" s="450"/>
    </row>
    <row r="68" spans="2:9" x14ac:dyDescent="0.2">
      <c r="B68" s="449" t="str">
        <f>Client2</f>
        <v>Department of Transport</v>
      </c>
      <c r="C68" s="449"/>
      <c r="D68" s="449"/>
      <c r="E68" s="449"/>
      <c r="F68" s="450"/>
      <c r="G68" s="450"/>
      <c r="H68" s="450"/>
    </row>
    <row r="69" spans="2:9" x14ac:dyDescent="0.2">
      <c r="B69" s="452"/>
      <c r="C69" s="452"/>
      <c r="D69" s="452"/>
      <c r="E69" s="452"/>
      <c r="F69" s="451"/>
      <c r="G69" s="451"/>
      <c r="H69" s="451"/>
    </row>
    <row r="70" spans="2:9" x14ac:dyDescent="0.2">
      <c r="B70" s="443" t="s">
        <v>8</v>
      </c>
      <c r="C70" s="444"/>
      <c r="D70" s="444"/>
      <c r="E70" s="444"/>
      <c r="F70" s="444"/>
      <c r="G70" s="444"/>
      <c r="H70" s="453" t="str">
        <f>$H$4</f>
        <v>CHAPTER C7.3</v>
      </c>
      <c r="I70" s="6"/>
    </row>
    <row r="71" spans="2:9" x14ac:dyDescent="0.2">
      <c r="B71" s="445" t="str">
        <f>ContractDescription</f>
        <v>REHABILITATION OF PROVINCIAL ROAD P47-3 (KM 38.00 TO KM 48.00) IN THE EMPANGENI REGION</v>
      </c>
      <c r="C71" s="446"/>
      <c r="D71" s="446"/>
      <c r="E71" s="446"/>
      <c r="F71" s="446"/>
      <c r="G71" s="446"/>
      <c r="H71" s="450"/>
      <c r="I71" s="8"/>
    </row>
    <row r="72" spans="2:9" x14ac:dyDescent="0.2">
      <c r="B72" s="445"/>
      <c r="C72" s="446"/>
      <c r="D72" s="446"/>
      <c r="E72" s="446"/>
      <c r="F72" s="446"/>
      <c r="G72" s="446"/>
      <c r="H72" s="450"/>
      <c r="I72" s="8"/>
    </row>
    <row r="73" spans="2:9" x14ac:dyDescent="0.2">
      <c r="B73" s="447"/>
      <c r="C73" s="448"/>
      <c r="D73" s="448"/>
      <c r="E73" s="448"/>
      <c r="F73" s="448"/>
      <c r="G73" s="448"/>
      <c r="H73" s="451"/>
      <c r="I73" s="8"/>
    </row>
    <row r="74" spans="2:9" s="9" customFormat="1" ht="24.95" customHeight="1" x14ac:dyDescent="0.2">
      <c r="B74" s="72" t="s">
        <v>0</v>
      </c>
      <c r="C74" s="11" t="s">
        <v>1</v>
      </c>
      <c r="D74" s="11" t="s">
        <v>2</v>
      </c>
      <c r="E74" s="11" t="s">
        <v>10</v>
      </c>
      <c r="F74" s="11" t="s">
        <v>3</v>
      </c>
      <c r="G74" s="11" t="s">
        <v>4</v>
      </c>
      <c r="H74" s="11" t="s">
        <v>5</v>
      </c>
      <c r="I74" s="12"/>
    </row>
    <row r="75" spans="2:9" s="30" customFormat="1" ht="19.5" customHeight="1" x14ac:dyDescent="0.2">
      <c r="B75" s="76"/>
      <c r="C75" s="31" t="s">
        <v>29</v>
      </c>
      <c r="D75" s="32"/>
      <c r="E75" s="32"/>
      <c r="F75" s="33"/>
      <c r="G75" s="32"/>
      <c r="H75" s="34">
        <f>H66</f>
        <v>0</v>
      </c>
      <c r="I75" s="35"/>
    </row>
    <row r="76" spans="2:9" s="53" customFormat="1" x14ac:dyDescent="0.2">
      <c r="B76" s="139"/>
      <c r="C76" s="57"/>
      <c r="D76" s="22"/>
      <c r="E76" s="22"/>
      <c r="F76" s="22"/>
      <c r="G76" s="39"/>
      <c r="H76" s="25" t="str">
        <f t="shared" si="1"/>
        <v/>
      </c>
      <c r="I76" s="42"/>
    </row>
    <row r="77" spans="2:9" s="53" customFormat="1" ht="25.5" x14ac:dyDescent="0.2">
      <c r="B77" s="50" t="s">
        <v>2147</v>
      </c>
      <c r="C77" s="57" t="s">
        <v>2146</v>
      </c>
      <c r="D77" s="22"/>
      <c r="E77" s="22"/>
      <c r="F77" s="22"/>
      <c r="G77" s="39"/>
      <c r="H77" s="25" t="str">
        <f t="shared" si="1"/>
        <v/>
      </c>
      <c r="I77" s="42"/>
    </row>
    <row r="78" spans="2:9" s="53" customFormat="1" x14ac:dyDescent="0.2">
      <c r="B78" s="83"/>
      <c r="C78" s="57"/>
      <c r="D78" s="15"/>
      <c r="E78" s="22"/>
      <c r="F78" s="22"/>
      <c r="G78" s="39"/>
      <c r="H78" s="25" t="str">
        <f t="shared" si="1"/>
        <v/>
      </c>
      <c r="I78" s="42"/>
    </row>
    <row r="79" spans="2:9" s="53" customFormat="1" ht="25.5" x14ac:dyDescent="0.2">
      <c r="B79" s="50" t="s">
        <v>2145</v>
      </c>
      <c r="C79" s="57" t="s">
        <v>2144</v>
      </c>
      <c r="D79" s="22" t="s">
        <v>86</v>
      </c>
      <c r="E79" s="22"/>
      <c r="F79" s="22"/>
      <c r="G79" s="39"/>
      <c r="H79" s="25">
        <f t="shared" si="1"/>
        <v>0</v>
      </c>
      <c r="I79" s="101"/>
    </row>
    <row r="80" spans="2:9" s="53" customFormat="1" x14ac:dyDescent="0.2">
      <c r="B80" s="83"/>
      <c r="C80" s="57"/>
      <c r="D80" s="15"/>
      <c r="E80" s="22"/>
      <c r="F80" s="22"/>
      <c r="G80" s="39"/>
      <c r="H80" s="25" t="str">
        <f t="shared" si="1"/>
        <v/>
      </c>
      <c r="I80" s="42"/>
    </row>
    <row r="81" spans="2:9" s="53" customFormat="1" ht="25.5" x14ac:dyDescent="0.2">
      <c r="B81" s="139" t="s">
        <v>2143</v>
      </c>
      <c r="C81" s="55" t="s">
        <v>2142</v>
      </c>
      <c r="D81" s="22" t="s">
        <v>86</v>
      </c>
      <c r="E81" s="22"/>
      <c r="F81" s="22"/>
      <c r="G81" s="39"/>
      <c r="H81" s="25">
        <f t="shared" si="1"/>
        <v>0</v>
      </c>
      <c r="I81" s="101"/>
    </row>
    <row r="82" spans="2:9" s="53" customFormat="1" x14ac:dyDescent="0.2">
      <c r="B82" s="83"/>
      <c r="C82" s="54"/>
      <c r="D82" s="22"/>
      <c r="E82" s="22"/>
      <c r="F82" s="22"/>
      <c r="G82" s="39"/>
      <c r="H82" s="25" t="str">
        <f t="shared" si="1"/>
        <v/>
      </c>
      <c r="I82" s="42"/>
    </row>
    <row r="83" spans="2:9" s="53" customFormat="1" x14ac:dyDescent="0.2">
      <c r="B83" s="50" t="s">
        <v>2141</v>
      </c>
      <c r="C83" s="57" t="s">
        <v>2090</v>
      </c>
      <c r="D83" s="22"/>
      <c r="E83" s="22"/>
      <c r="F83" s="22"/>
      <c r="G83" s="39"/>
      <c r="H83" s="25" t="str">
        <f t="shared" si="1"/>
        <v/>
      </c>
      <c r="I83" s="42"/>
    </row>
    <row r="84" spans="2:9" s="53" customFormat="1" x14ac:dyDescent="0.2">
      <c r="B84" s="83"/>
      <c r="C84" s="57"/>
      <c r="D84" s="15"/>
      <c r="E84" s="22"/>
      <c r="F84" s="22"/>
      <c r="G84" s="39"/>
      <c r="H84" s="25" t="str">
        <f t="shared" si="1"/>
        <v/>
      </c>
      <c r="I84" s="42"/>
    </row>
    <row r="85" spans="2:9" s="53" customFormat="1" x14ac:dyDescent="0.2">
      <c r="B85" s="50" t="s">
        <v>2140</v>
      </c>
      <c r="C85" s="57" t="s">
        <v>2088</v>
      </c>
      <c r="D85" s="22" t="s">
        <v>38</v>
      </c>
      <c r="E85" s="22"/>
      <c r="F85" s="22"/>
      <c r="G85" s="39"/>
      <c r="H85" s="25">
        <f t="shared" si="1"/>
        <v>0</v>
      </c>
      <c r="I85" s="42"/>
    </row>
    <row r="86" spans="2:9" s="53" customFormat="1" x14ac:dyDescent="0.2">
      <c r="B86" s="50"/>
      <c r="C86" s="54"/>
      <c r="D86" s="22"/>
      <c r="E86" s="22"/>
      <c r="F86" s="22"/>
      <c r="G86" s="39"/>
      <c r="H86" s="25" t="str">
        <f t="shared" si="1"/>
        <v/>
      </c>
      <c r="I86" s="42"/>
    </row>
    <row r="87" spans="2:9" s="53" customFormat="1" x14ac:dyDescent="0.2">
      <c r="B87" s="139" t="s">
        <v>2139</v>
      </c>
      <c r="C87" s="55" t="s">
        <v>2086</v>
      </c>
      <c r="D87" s="22" t="s">
        <v>38</v>
      </c>
      <c r="E87" s="22"/>
      <c r="F87" s="22"/>
      <c r="G87" s="39"/>
      <c r="H87" s="25">
        <f t="shared" si="1"/>
        <v>0</v>
      </c>
      <c r="I87" s="42"/>
    </row>
    <row r="88" spans="2:9" s="53" customFormat="1" x14ac:dyDescent="0.2">
      <c r="B88" s="83"/>
      <c r="C88" s="54"/>
      <c r="D88" s="22"/>
      <c r="E88" s="22"/>
      <c r="F88" s="22"/>
      <c r="G88" s="39"/>
      <c r="H88" s="25" t="str">
        <f t="shared" si="1"/>
        <v/>
      </c>
      <c r="I88" s="42"/>
    </row>
    <row r="89" spans="2:9" s="53" customFormat="1" x14ac:dyDescent="0.2">
      <c r="B89" s="50" t="s">
        <v>2138</v>
      </c>
      <c r="C89" s="55" t="s">
        <v>1464</v>
      </c>
      <c r="D89" s="22"/>
      <c r="E89" s="22"/>
      <c r="F89" s="22"/>
      <c r="G89" s="39"/>
      <c r="H89" s="25" t="str">
        <f t="shared" si="1"/>
        <v/>
      </c>
      <c r="I89" s="42"/>
    </row>
    <row r="90" spans="2:9" s="53" customFormat="1" x14ac:dyDescent="0.2">
      <c r="B90" s="83"/>
      <c r="C90" s="55"/>
      <c r="D90" s="15"/>
      <c r="E90" s="22"/>
      <c r="F90" s="22"/>
      <c r="G90" s="39"/>
      <c r="H90" s="25" t="str">
        <f t="shared" si="1"/>
        <v/>
      </c>
      <c r="I90" s="42"/>
    </row>
    <row r="91" spans="2:9" s="53" customFormat="1" ht="25.5" x14ac:dyDescent="0.2">
      <c r="B91" s="50" t="s">
        <v>2137</v>
      </c>
      <c r="C91" s="55" t="s">
        <v>2136</v>
      </c>
      <c r="D91" s="22" t="s">
        <v>86</v>
      </c>
      <c r="E91" s="22"/>
      <c r="F91" s="22"/>
      <c r="G91" s="39"/>
      <c r="H91" s="25">
        <f t="shared" ref="H91:H103" si="2">IF(D91="","",F91*G91)</f>
        <v>0</v>
      </c>
      <c r="I91" s="42"/>
    </row>
    <row r="92" spans="2:9" s="53" customFormat="1" x14ac:dyDescent="0.2">
      <c r="B92" s="50"/>
      <c r="C92" s="54"/>
      <c r="D92" s="22"/>
      <c r="E92" s="22"/>
      <c r="F92" s="22"/>
      <c r="G92" s="39"/>
      <c r="H92" s="25" t="str">
        <f t="shared" si="2"/>
        <v/>
      </c>
      <c r="I92" s="42"/>
    </row>
    <row r="93" spans="2:9" s="53" customFormat="1" ht="14.25" x14ac:dyDescent="0.2">
      <c r="B93" s="50" t="s">
        <v>2135</v>
      </c>
      <c r="C93" s="55" t="s">
        <v>2082</v>
      </c>
      <c r="D93" s="22" t="s">
        <v>86</v>
      </c>
      <c r="E93" s="22"/>
      <c r="F93" s="22"/>
      <c r="G93" s="39"/>
      <c r="H93" s="25">
        <f t="shared" si="2"/>
        <v>0</v>
      </c>
      <c r="I93" s="42"/>
    </row>
    <row r="94" spans="2:9" s="53" customFormat="1" x14ac:dyDescent="0.2">
      <c r="B94" s="83"/>
      <c r="C94" s="54"/>
      <c r="D94" s="22"/>
      <c r="E94" s="22"/>
      <c r="F94" s="22"/>
      <c r="G94" s="39"/>
      <c r="H94" s="25" t="str">
        <f t="shared" si="2"/>
        <v/>
      </c>
      <c r="I94" s="42"/>
    </row>
    <row r="95" spans="2:9" s="53" customFormat="1" ht="25.5" x14ac:dyDescent="0.2">
      <c r="B95" s="50" t="s">
        <v>2134</v>
      </c>
      <c r="C95" s="55" t="s">
        <v>1454</v>
      </c>
      <c r="D95" s="15" t="s">
        <v>1345</v>
      </c>
      <c r="E95" s="22"/>
      <c r="F95" s="22"/>
      <c r="G95" s="39"/>
      <c r="H95" s="25">
        <f t="shared" si="2"/>
        <v>0</v>
      </c>
      <c r="I95" s="42"/>
    </row>
    <row r="96" spans="2:9" s="53" customFormat="1" x14ac:dyDescent="0.2">
      <c r="B96" s="83"/>
      <c r="C96" s="54"/>
      <c r="D96" s="22"/>
      <c r="E96" s="22"/>
      <c r="F96" s="22"/>
      <c r="G96" s="39"/>
      <c r="H96" s="25" t="str">
        <f t="shared" si="2"/>
        <v/>
      </c>
      <c r="I96" s="42"/>
    </row>
    <row r="97" spans="2:9" s="53" customFormat="1" x14ac:dyDescent="0.2">
      <c r="B97" s="50" t="s">
        <v>2133</v>
      </c>
      <c r="C97" s="55" t="s">
        <v>1432</v>
      </c>
      <c r="D97" s="21"/>
      <c r="E97" s="22"/>
      <c r="F97" s="22"/>
      <c r="G97" s="39"/>
      <c r="H97" s="25" t="str">
        <f t="shared" si="2"/>
        <v/>
      </c>
      <c r="I97" s="42"/>
    </row>
    <row r="98" spans="2:9" s="53" customFormat="1" x14ac:dyDescent="0.2">
      <c r="B98" s="83"/>
      <c r="C98" s="54"/>
      <c r="D98" s="22"/>
      <c r="E98" s="22"/>
      <c r="F98" s="22"/>
      <c r="G98" s="39"/>
      <c r="H98" s="25" t="str">
        <f t="shared" si="2"/>
        <v/>
      </c>
      <c r="I98" s="42"/>
    </row>
    <row r="99" spans="2:9" s="53" customFormat="1" x14ac:dyDescent="0.2">
      <c r="B99" s="50" t="s">
        <v>2132</v>
      </c>
      <c r="C99" s="55" t="s">
        <v>1324</v>
      </c>
      <c r="D99" s="21" t="s">
        <v>7</v>
      </c>
      <c r="E99" s="22"/>
      <c r="F99" s="22"/>
      <c r="G99" s="39"/>
      <c r="H99" s="25">
        <f t="shared" si="2"/>
        <v>0</v>
      </c>
      <c r="I99" s="42"/>
    </row>
    <row r="100" spans="2:9" s="53" customFormat="1" x14ac:dyDescent="0.2">
      <c r="B100" s="83"/>
      <c r="C100" s="54"/>
      <c r="D100" s="22"/>
      <c r="E100" s="22"/>
      <c r="F100" s="22"/>
      <c r="G100" s="39"/>
      <c r="H100" s="25" t="str">
        <f t="shared" si="2"/>
        <v/>
      </c>
      <c r="I100" s="42"/>
    </row>
    <row r="101" spans="2:9" s="53" customFormat="1" x14ac:dyDescent="0.2">
      <c r="B101" s="139" t="s">
        <v>2131</v>
      </c>
      <c r="C101" s="57" t="s">
        <v>1429</v>
      </c>
      <c r="D101" s="15" t="s">
        <v>7</v>
      </c>
      <c r="E101" s="22"/>
      <c r="F101" s="22"/>
      <c r="G101" s="39"/>
      <c r="H101" s="25">
        <f t="shared" si="2"/>
        <v>0</v>
      </c>
      <c r="I101" s="42"/>
    </row>
    <row r="102" spans="2:9" s="53" customFormat="1" x14ac:dyDescent="0.2">
      <c r="B102" s="83"/>
      <c r="D102" s="15"/>
      <c r="E102" s="22"/>
      <c r="F102" s="22"/>
      <c r="G102" s="39"/>
      <c r="H102" s="25" t="str">
        <f t="shared" si="2"/>
        <v/>
      </c>
      <c r="I102" s="42"/>
    </row>
    <row r="103" spans="2:9" s="53" customFormat="1" ht="25.5" x14ac:dyDescent="0.2">
      <c r="B103" s="83" t="s">
        <v>2130</v>
      </c>
      <c r="C103" s="53" t="s">
        <v>2129</v>
      </c>
      <c r="D103" s="22" t="s">
        <v>86</v>
      </c>
      <c r="E103" s="22"/>
      <c r="F103" s="22"/>
      <c r="G103" s="39"/>
      <c r="H103" s="25">
        <f t="shared" si="2"/>
        <v>0</v>
      </c>
      <c r="I103" s="42"/>
    </row>
    <row r="104" spans="2:9" x14ac:dyDescent="0.2">
      <c r="B104" s="111"/>
      <c r="C104" s="53"/>
      <c r="D104" s="38"/>
      <c r="E104" s="22"/>
      <c r="F104" s="22"/>
      <c r="G104" s="39"/>
      <c r="H104" s="25"/>
      <c r="I104" s="42"/>
    </row>
    <row r="105" spans="2:9" x14ac:dyDescent="0.2">
      <c r="B105" s="111"/>
      <c r="C105" s="53"/>
      <c r="D105" s="38"/>
      <c r="E105" s="22"/>
      <c r="F105" s="22"/>
      <c r="G105" s="39"/>
      <c r="H105" s="25"/>
      <c r="I105" s="42"/>
    </row>
    <row r="106" spans="2:9" x14ac:dyDescent="0.2">
      <c r="B106" s="111"/>
      <c r="C106" s="53"/>
      <c r="D106" s="38"/>
      <c r="E106" s="22"/>
      <c r="F106" s="22"/>
      <c r="G106" s="39"/>
      <c r="H106" s="25"/>
      <c r="I106" s="42"/>
    </row>
    <row r="107" spans="2:9" x14ac:dyDescent="0.2">
      <c r="B107" s="111"/>
      <c r="C107" s="53"/>
      <c r="D107" s="38"/>
      <c r="E107" s="22"/>
      <c r="F107" s="22"/>
      <c r="G107" s="39"/>
      <c r="H107" s="25"/>
      <c r="I107" s="42"/>
    </row>
    <row r="108" spans="2:9" x14ac:dyDescent="0.2">
      <c r="B108" s="111"/>
      <c r="C108" s="53"/>
      <c r="D108" s="38"/>
      <c r="E108" s="22"/>
      <c r="F108" s="22"/>
      <c r="G108" s="39"/>
      <c r="H108" s="25"/>
      <c r="I108" s="42"/>
    </row>
    <row r="109" spans="2:9" x14ac:dyDescent="0.2">
      <c r="B109" s="111"/>
      <c r="C109" s="53"/>
      <c r="D109" s="38"/>
      <c r="E109" s="22"/>
      <c r="F109" s="22"/>
      <c r="G109" s="39"/>
      <c r="H109" s="25"/>
      <c r="I109" s="42"/>
    </row>
    <row r="110" spans="2:9" x14ac:dyDescent="0.2">
      <c r="B110" s="111"/>
      <c r="C110" s="53"/>
      <c r="D110" s="38"/>
      <c r="E110" s="22"/>
      <c r="F110" s="22"/>
      <c r="G110" s="39"/>
      <c r="H110" s="25"/>
      <c r="I110" s="42"/>
    </row>
    <row r="111" spans="2:9" x14ac:dyDescent="0.2">
      <c r="B111" s="111"/>
      <c r="C111" s="53"/>
      <c r="D111" s="38"/>
      <c r="E111" s="22"/>
      <c r="F111" s="22"/>
      <c r="G111" s="39"/>
      <c r="H111" s="25"/>
      <c r="I111" s="42"/>
    </row>
    <row r="112" spans="2:9" x14ac:dyDescent="0.2">
      <c r="B112" s="111"/>
      <c r="C112" s="53"/>
      <c r="D112" s="38"/>
      <c r="E112" s="22"/>
      <c r="F112" s="22"/>
      <c r="G112" s="39"/>
      <c r="H112" s="25"/>
      <c r="I112" s="42"/>
    </row>
    <row r="113" spans="2:9" x14ac:dyDescent="0.2">
      <c r="B113" s="111"/>
      <c r="C113" s="53"/>
      <c r="D113" s="38"/>
      <c r="E113" s="22"/>
      <c r="F113" s="22"/>
      <c r="G113" s="39"/>
      <c r="H113" s="25"/>
      <c r="I113" s="42"/>
    </row>
    <row r="114" spans="2:9" x14ac:dyDescent="0.2">
      <c r="B114" s="111"/>
      <c r="C114" s="53"/>
      <c r="D114" s="38"/>
      <c r="E114" s="22"/>
      <c r="F114" s="22"/>
      <c r="G114" s="39"/>
      <c r="H114" s="25"/>
      <c r="I114" s="42"/>
    </row>
    <row r="115" spans="2:9" x14ac:dyDescent="0.2">
      <c r="B115" s="111"/>
      <c r="C115" s="53"/>
      <c r="D115" s="38"/>
      <c r="E115" s="22"/>
      <c r="F115" s="22"/>
      <c r="G115" s="39"/>
      <c r="H115" s="25"/>
      <c r="I115" s="42"/>
    </row>
    <row r="116" spans="2:9" x14ac:dyDescent="0.2">
      <c r="B116" s="111"/>
      <c r="C116" s="53"/>
      <c r="D116" s="38"/>
      <c r="E116" s="22"/>
      <c r="F116" s="22"/>
      <c r="G116" s="39"/>
      <c r="H116" s="25"/>
      <c r="I116" s="42"/>
    </row>
    <row r="117" spans="2:9" x14ac:dyDescent="0.2">
      <c r="B117" s="111"/>
      <c r="C117" s="53"/>
      <c r="D117" s="38"/>
      <c r="E117" s="22"/>
      <c r="F117" s="22"/>
      <c r="G117" s="39"/>
      <c r="H117" s="25"/>
      <c r="I117" s="42"/>
    </row>
    <row r="118" spans="2:9" x14ac:dyDescent="0.2">
      <c r="B118" s="111"/>
      <c r="C118" s="53"/>
      <c r="D118" s="38"/>
      <c r="E118" s="22"/>
      <c r="F118" s="22"/>
      <c r="G118" s="39"/>
      <c r="H118" s="25"/>
      <c r="I118" s="42"/>
    </row>
    <row r="119" spans="2:9" x14ac:dyDescent="0.2">
      <c r="B119" s="111"/>
      <c r="C119" s="53"/>
      <c r="D119" s="38"/>
      <c r="E119" s="22"/>
      <c r="F119" s="22"/>
      <c r="G119" s="39"/>
      <c r="H119" s="25"/>
      <c r="I119" s="42"/>
    </row>
    <row r="120" spans="2:9" x14ac:dyDescent="0.2">
      <c r="B120" s="111"/>
      <c r="C120" s="53"/>
      <c r="D120" s="38"/>
      <c r="E120" s="22"/>
      <c r="F120" s="22"/>
      <c r="G120" s="39"/>
      <c r="H120" s="25"/>
      <c r="I120" s="42"/>
    </row>
    <row r="121" spans="2:9" x14ac:dyDescent="0.2">
      <c r="B121" s="111"/>
      <c r="C121" s="53"/>
      <c r="D121" s="38"/>
      <c r="E121" s="22"/>
      <c r="F121" s="22"/>
      <c r="G121" s="39"/>
      <c r="H121" s="25"/>
      <c r="I121" s="42"/>
    </row>
    <row r="122" spans="2:9" x14ac:dyDescent="0.2">
      <c r="B122" s="111"/>
      <c r="C122" s="53"/>
      <c r="D122" s="38"/>
      <c r="E122" s="22"/>
      <c r="F122" s="22"/>
      <c r="G122" s="39"/>
      <c r="H122" s="25"/>
      <c r="I122" s="42"/>
    </row>
    <row r="123" spans="2:9" x14ac:dyDescent="0.2">
      <c r="B123" s="111"/>
      <c r="C123" s="53"/>
      <c r="D123" s="38"/>
      <c r="E123" s="22"/>
      <c r="F123" s="22"/>
      <c r="G123" s="39"/>
      <c r="H123" s="25"/>
      <c r="I123" s="42"/>
    </row>
    <row r="124" spans="2:9" x14ac:dyDescent="0.2">
      <c r="B124" s="111"/>
      <c r="C124" s="53"/>
      <c r="D124" s="38"/>
      <c r="E124" s="22"/>
      <c r="F124" s="22"/>
      <c r="G124" s="39"/>
      <c r="H124" s="25"/>
      <c r="I124" s="42"/>
    </row>
    <row r="125" spans="2:9" x14ac:dyDescent="0.2">
      <c r="B125" s="111"/>
      <c r="C125" s="53"/>
      <c r="D125" s="38"/>
      <c r="E125" s="22"/>
      <c r="F125" s="22"/>
      <c r="G125" s="39"/>
      <c r="H125" s="25"/>
      <c r="I125" s="42"/>
    </row>
    <row r="126" spans="2:9" x14ac:dyDescent="0.2">
      <c r="B126" s="111"/>
      <c r="C126" s="53"/>
      <c r="D126" s="38"/>
      <c r="E126" s="22"/>
      <c r="F126" s="22"/>
      <c r="G126" s="39"/>
      <c r="H126" s="25"/>
      <c r="I126" s="42"/>
    </row>
    <row r="127" spans="2:9" x14ac:dyDescent="0.2">
      <c r="B127" s="111"/>
      <c r="C127" s="53"/>
      <c r="D127" s="38"/>
      <c r="E127" s="22"/>
      <c r="F127" s="22"/>
      <c r="G127" s="39"/>
      <c r="H127" s="25"/>
      <c r="I127" s="42"/>
    </row>
    <row r="128" spans="2:9" x14ac:dyDescent="0.2">
      <c r="B128" s="111"/>
      <c r="C128" s="53"/>
      <c r="D128" s="38"/>
      <c r="E128" s="22"/>
      <c r="F128" s="22"/>
      <c r="G128" s="39"/>
      <c r="H128" s="25"/>
      <c r="I128" s="42"/>
    </row>
    <row r="129" spans="2:9" x14ac:dyDescent="0.2">
      <c r="B129" s="111"/>
      <c r="C129" s="53"/>
      <c r="D129" s="38"/>
      <c r="E129" s="22"/>
      <c r="F129" s="22"/>
      <c r="G129" s="39"/>
      <c r="H129" s="25"/>
      <c r="I129" s="42"/>
    </row>
    <row r="130" spans="2:9" x14ac:dyDescent="0.2">
      <c r="B130" s="111"/>
      <c r="C130" s="53"/>
      <c r="D130" s="38"/>
      <c r="E130" s="22"/>
      <c r="F130" s="22"/>
      <c r="G130" s="39"/>
      <c r="H130" s="25"/>
      <c r="I130" s="42"/>
    </row>
    <row r="131" spans="2:9" s="30" customFormat="1" ht="24.95" customHeight="1" x14ac:dyDescent="0.2">
      <c r="B131" s="84" t="str">
        <f>$B$10</f>
        <v>C7.3</v>
      </c>
      <c r="C131" s="31" t="s">
        <v>2708</v>
      </c>
      <c r="D131" s="32"/>
      <c r="E131" s="32"/>
      <c r="F131" s="33"/>
      <c r="G131" s="32"/>
      <c r="H131" s="34">
        <f>SUM(H75:H130)</f>
        <v>0</v>
      </c>
      <c r="I131" s="35"/>
    </row>
  </sheetData>
  <mergeCells count="11">
    <mergeCell ref="B70:G70"/>
    <mergeCell ref="H70:H73"/>
    <mergeCell ref="B71:G73"/>
    <mergeCell ref="F1:H1"/>
    <mergeCell ref="H4:H7"/>
    <mergeCell ref="B4:G4"/>
    <mergeCell ref="B5:G7"/>
    <mergeCell ref="B67:E67"/>
    <mergeCell ref="F67:H69"/>
    <mergeCell ref="B68:E68"/>
    <mergeCell ref="B69:E69"/>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DF34-6E18-4EC3-A1E2-EB6C051CD5D0}">
  <sheetPr codeName="Sheet77"/>
  <dimension ref="B1:I77"/>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x14ac:dyDescent="0.2">
      <c r="B4" s="443" t="s">
        <v>8</v>
      </c>
      <c r="C4" s="444"/>
      <c r="D4" s="444"/>
      <c r="E4" s="444"/>
      <c r="F4" s="444"/>
      <c r="G4" s="444"/>
      <c r="H4" s="440" t="str">
        <f>"CHAPTER "&amp;B10</f>
        <v>CHAPTER C7.4</v>
      </c>
      <c r="I4" s="6"/>
    </row>
    <row r="5" spans="2:9" ht="7.5" customHeight="1" x14ac:dyDescent="0.2">
      <c r="B5" s="445" t="str">
        <f>ContractDescription</f>
        <v>REHABILITATION OF PROVINCIAL ROAD P47-3 (KM 38.00 TO KM 48.00) IN THE EMPANGENI REGION</v>
      </c>
      <c r="C5" s="446"/>
      <c r="D5" s="446"/>
      <c r="E5" s="446"/>
      <c r="F5" s="446"/>
      <c r="G5" s="446"/>
      <c r="H5" s="441"/>
      <c r="I5" s="8"/>
    </row>
    <row r="6" spans="2:9" ht="12.75" customHeight="1" x14ac:dyDescent="0.2">
      <c r="B6" s="445"/>
      <c r="C6" s="446"/>
      <c r="D6" s="446"/>
      <c r="E6" s="446"/>
      <c r="F6" s="446"/>
      <c r="G6" s="446"/>
      <c r="H6" s="441"/>
      <c r="I6" s="8"/>
    </row>
    <row r="7" spans="2:9" s="9" customFormat="1" ht="7.5" customHeight="1" x14ac:dyDescent="0.2">
      <c r="B7" s="447"/>
      <c r="C7" s="448"/>
      <c r="D7" s="448"/>
      <c r="E7" s="448"/>
      <c r="F7" s="448"/>
      <c r="G7" s="448"/>
      <c r="H7" s="442"/>
      <c r="I7" s="12"/>
    </row>
    <row r="8" spans="2:9" s="9" customFormat="1" ht="24.95" customHeight="1" x14ac:dyDescent="0.2">
      <c r="B8" s="10" t="s">
        <v>0</v>
      </c>
      <c r="C8" s="11" t="s">
        <v>1</v>
      </c>
      <c r="D8" s="11" t="s">
        <v>2</v>
      </c>
      <c r="E8" s="11" t="s">
        <v>10</v>
      </c>
      <c r="F8" s="11" t="s">
        <v>3</v>
      </c>
      <c r="G8" s="11" t="s">
        <v>4</v>
      </c>
      <c r="H8" s="11" t="s">
        <v>5</v>
      </c>
      <c r="I8" s="12"/>
    </row>
    <row r="9" spans="2:9" s="9" customFormat="1" x14ac:dyDescent="0.2">
      <c r="B9" s="79"/>
      <c r="C9" s="7"/>
      <c r="D9" s="87"/>
      <c r="E9" s="51"/>
      <c r="F9" s="51"/>
      <c r="G9" s="51"/>
      <c r="H9" s="17" t="str">
        <f t="shared" ref="H9:H76" si="0">IF(D9="","",F9*G9)</f>
        <v/>
      </c>
      <c r="I9" s="12"/>
    </row>
    <row r="10" spans="2:9" s="9" customFormat="1" ht="25.5" x14ac:dyDescent="0.2">
      <c r="B10" s="79" t="s">
        <v>2200</v>
      </c>
      <c r="C10" s="7" t="s">
        <v>2199</v>
      </c>
      <c r="D10" s="51"/>
      <c r="E10" s="51"/>
      <c r="F10" s="51"/>
      <c r="G10" s="51"/>
      <c r="H10" s="17" t="str">
        <f t="shared" si="0"/>
        <v/>
      </c>
      <c r="I10" s="12"/>
    </row>
    <row r="11" spans="2:9" s="9" customFormat="1" x14ac:dyDescent="0.2">
      <c r="B11" s="79"/>
      <c r="C11" s="7"/>
      <c r="D11" s="51"/>
      <c r="E11" s="51"/>
      <c r="F11" s="51"/>
      <c r="G11" s="51"/>
      <c r="H11" s="17" t="str">
        <f t="shared" si="0"/>
        <v/>
      </c>
      <c r="I11" s="12"/>
    </row>
    <row r="12" spans="2:9" ht="27.95" customHeight="1" x14ac:dyDescent="0.2">
      <c r="B12" s="65" t="s">
        <v>2198</v>
      </c>
      <c r="C12" s="125" t="s">
        <v>2197</v>
      </c>
      <c r="D12" s="15" t="s">
        <v>2196</v>
      </c>
      <c r="E12" s="15"/>
      <c r="F12" s="15"/>
      <c r="G12" s="16"/>
      <c r="H12" s="17">
        <f>IF(D12="","",F12*G12)</f>
        <v>0</v>
      </c>
      <c r="I12" s="18"/>
    </row>
    <row r="13" spans="2:9" x14ac:dyDescent="0.2">
      <c r="B13" s="65"/>
      <c r="C13" s="36"/>
      <c r="D13" s="15"/>
      <c r="E13" s="15"/>
      <c r="F13" s="15"/>
      <c r="G13" s="16"/>
      <c r="H13" s="17"/>
      <c r="I13" s="18"/>
    </row>
    <row r="14" spans="2:9" x14ac:dyDescent="0.2">
      <c r="B14" s="65"/>
      <c r="C14" s="36"/>
      <c r="D14" s="15"/>
      <c r="E14" s="15"/>
      <c r="F14" s="15"/>
      <c r="G14" s="16"/>
      <c r="H14" s="17"/>
      <c r="I14" s="18"/>
    </row>
    <row r="15" spans="2:9" x14ac:dyDescent="0.2">
      <c r="B15" s="65"/>
      <c r="C15" s="36"/>
      <c r="D15" s="15"/>
      <c r="E15" s="15"/>
      <c r="F15" s="15"/>
      <c r="G15" s="16"/>
      <c r="H15" s="17"/>
      <c r="I15" s="18"/>
    </row>
    <row r="16" spans="2:9" x14ac:dyDescent="0.2">
      <c r="B16" s="65"/>
      <c r="C16" s="36"/>
      <c r="D16" s="15"/>
      <c r="E16" s="15"/>
      <c r="F16" s="15"/>
      <c r="G16" s="16"/>
      <c r="H16" s="17"/>
      <c r="I16" s="18"/>
    </row>
    <row r="17" spans="2:9" x14ac:dyDescent="0.2">
      <c r="B17" s="65"/>
      <c r="C17" s="36"/>
      <c r="D17" s="15"/>
      <c r="E17" s="15"/>
      <c r="F17" s="15"/>
      <c r="G17" s="16"/>
      <c r="H17" s="17"/>
      <c r="I17" s="18"/>
    </row>
    <row r="18" spans="2:9" x14ac:dyDescent="0.2">
      <c r="B18" s="65"/>
      <c r="C18" s="36"/>
      <c r="D18" s="15"/>
      <c r="E18" s="15"/>
      <c r="F18" s="15"/>
      <c r="G18" s="16"/>
      <c r="H18" s="17"/>
      <c r="I18" s="18"/>
    </row>
    <row r="19" spans="2:9" x14ac:dyDescent="0.2">
      <c r="B19" s="65"/>
      <c r="C19" s="36"/>
      <c r="D19" s="15"/>
      <c r="E19" s="15"/>
      <c r="F19" s="15"/>
      <c r="G19" s="16"/>
      <c r="H19" s="17"/>
      <c r="I19" s="18"/>
    </row>
    <row r="20" spans="2:9" x14ac:dyDescent="0.2">
      <c r="B20" s="65"/>
      <c r="C20" s="36"/>
      <c r="D20" s="15"/>
      <c r="E20" s="15"/>
      <c r="F20" s="15"/>
      <c r="G20" s="16"/>
      <c r="H20" s="17"/>
      <c r="I20" s="18"/>
    </row>
    <row r="21" spans="2:9" x14ac:dyDescent="0.2">
      <c r="B21" s="65"/>
      <c r="C21" s="36"/>
      <c r="D21" s="15"/>
      <c r="E21" s="15"/>
      <c r="F21" s="15"/>
      <c r="G21" s="16"/>
      <c r="H21" s="17"/>
      <c r="I21" s="18"/>
    </row>
    <row r="22" spans="2:9" x14ac:dyDescent="0.2">
      <c r="B22" s="65"/>
      <c r="C22" s="36"/>
      <c r="D22" s="15"/>
      <c r="E22" s="15"/>
      <c r="F22" s="15"/>
      <c r="G22" s="16"/>
      <c r="H22" s="17"/>
      <c r="I22" s="18"/>
    </row>
    <row r="23" spans="2:9" x14ac:dyDescent="0.2">
      <c r="B23" s="65"/>
      <c r="C23" s="36"/>
      <c r="D23" s="15"/>
      <c r="E23" s="15"/>
      <c r="F23" s="15"/>
      <c r="G23" s="16"/>
      <c r="H23" s="17"/>
      <c r="I23" s="18"/>
    </row>
    <row r="24" spans="2:9" x14ac:dyDescent="0.2">
      <c r="B24" s="65"/>
      <c r="C24" s="36"/>
      <c r="D24" s="15"/>
      <c r="E24" s="15"/>
      <c r="F24" s="15"/>
      <c r="G24" s="16"/>
      <c r="H24" s="17"/>
      <c r="I24" s="18"/>
    </row>
    <row r="25" spans="2:9" x14ac:dyDescent="0.2">
      <c r="B25" s="65"/>
      <c r="C25" s="36"/>
      <c r="D25" s="15"/>
      <c r="E25" s="15"/>
      <c r="F25" s="15"/>
      <c r="G25" s="16"/>
      <c r="H25" s="17"/>
      <c r="I25" s="18"/>
    </row>
    <row r="26" spans="2:9" x14ac:dyDescent="0.2">
      <c r="B26" s="65"/>
      <c r="C26" s="36"/>
      <c r="D26" s="15"/>
      <c r="E26" s="15"/>
      <c r="F26" s="15"/>
      <c r="G26" s="16"/>
      <c r="H26" s="17"/>
      <c r="I26" s="18"/>
    </row>
    <row r="27" spans="2:9" x14ac:dyDescent="0.2">
      <c r="B27" s="65"/>
      <c r="C27" s="36"/>
      <c r="D27" s="15"/>
      <c r="E27" s="15"/>
      <c r="F27" s="15"/>
      <c r="G27" s="16"/>
      <c r="H27" s="17"/>
      <c r="I27" s="18"/>
    </row>
    <row r="28" spans="2:9" x14ac:dyDescent="0.2">
      <c r="B28" s="65"/>
      <c r="C28" s="36"/>
      <c r="D28" s="15"/>
      <c r="E28" s="15"/>
      <c r="F28" s="15"/>
      <c r="G28" s="16"/>
      <c r="H28" s="17"/>
      <c r="I28" s="18"/>
    </row>
    <row r="29" spans="2:9" x14ac:dyDescent="0.2">
      <c r="B29" s="65"/>
      <c r="C29" s="36"/>
      <c r="D29" s="15"/>
      <c r="E29" s="15"/>
      <c r="F29" s="15"/>
      <c r="G29" s="16"/>
      <c r="H29" s="17"/>
      <c r="I29" s="18"/>
    </row>
    <row r="30" spans="2:9" x14ac:dyDescent="0.2">
      <c r="B30" s="65"/>
      <c r="C30" s="36"/>
      <c r="D30" s="15"/>
      <c r="E30" s="15"/>
      <c r="F30" s="15"/>
      <c r="G30" s="16"/>
      <c r="H30" s="17"/>
      <c r="I30" s="18"/>
    </row>
    <row r="31" spans="2:9" x14ac:dyDescent="0.2">
      <c r="B31" s="65"/>
      <c r="C31" s="36"/>
      <c r="D31" s="15"/>
      <c r="E31" s="15"/>
      <c r="F31" s="15"/>
      <c r="G31" s="16"/>
      <c r="H31" s="17"/>
      <c r="I31" s="18"/>
    </row>
    <row r="32" spans="2:9" x14ac:dyDescent="0.2">
      <c r="B32" s="65"/>
      <c r="C32" s="36"/>
      <c r="D32" s="15"/>
      <c r="E32" s="15"/>
      <c r="F32" s="15"/>
      <c r="G32" s="16"/>
      <c r="H32" s="17"/>
      <c r="I32" s="18"/>
    </row>
    <row r="33" spans="2:9" x14ac:dyDescent="0.2">
      <c r="B33" s="65"/>
      <c r="C33" s="36"/>
      <c r="D33" s="15"/>
      <c r="E33" s="15"/>
      <c r="F33" s="15"/>
      <c r="G33" s="16"/>
      <c r="H33" s="17"/>
      <c r="I33" s="18"/>
    </row>
    <row r="34" spans="2:9" x14ac:dyDescent="0.2">
      <c r="B34" s="65"/>
      <c r="C34" s="36"/>
      <c r="D34" s="15"/>
      <c r="E34" s="15"/>
      <c r="F34" s="15"/>
      <c r="G34" s="16"/>
      <c r="H34" s="17"/>
      <c r="I34" s="18"/>
    </row>
    <row r="35" spans="2:9" x14ac:dyDescent="0.2">
      <c r="B35" s="65"/>
      <c r="C35" s="36"/>
      <c r="D35" s="15"/>
      <c r="E35" s="15"/>
      <c r="F35" s="15"/>
      <c r="G35" s="16"/>
      <c r="H35" s="17"/>
      <c r="I35" s="18"/>
    </row>
    <row r="36" spans="2:9" x14ac:dyDescent="0.2">
      <c r="B36" s="65"/>
      <c r="C36" s="36"/>
      <c r="D36" s="15"/>
      <c r="E36" s="15"/>
      <c r="F36" s="15"/>
      <c r="G36" s="16"/>
      <c r="H36" s="17"/>
      <c r="I36" s="18"/>
    </row>
    <row r="37" spans="2:9" x14ac:dyDescent="0.2">
      <c r="B37" s="65"/>
      <c r="C37" s="36"/>
      <c r="D37" s="15"/>
      <c r="E37" s="15"/>
      <c r="F37" s="15"/>
      <c r="G37" s="16"/>
      <c r="H37" s="17"/>
      <c r="I37" s="18"/>
    </row>
    <row r="38" spans="2:9" x14ac:dyDescent="0.2">
      <c r="B38" s="65"/>
      <c r="C38" s="36"/>
      <c r="D38" s="15"/>
      <c r="E38" s="15"/>
      <c r="F38" s="15"/>
      <c r="G38" s="16"/>
      <c r="H38" s="17"/>
      <c r="I38" s="18"/>
    </row>
    <row r="39" spans="2:9" x14ac:dyDescent="0.2">
      <c r="B39" s="65"/>
      <c r="C39" s="36"/>
      <c r="D39" s="15"/>
      <c r="E39" s="15"/>
      <c r="F39" s="15"/>
      <c r="G39" s="16"/>
      <c r="H39" s="17"/>
      <c r="I39" s="18"/>
    </row>
    <row r="40" spans="2:9" x14ac:dyDescent="0.2">
      <c r="B40" s="65"/>
      <c r="C40" s="36"/>
      <c r="D40" s="15"/>
      <c r="E40" s="15"/>
      <c r="F40" s="15"/>
      <c r="G40" s="16"/>
      <c r="H40" s="17"/>
      <c r="I40" s="18"/>
    </row>
    <row r="41" spans="2:9" x14ac:dyDescent="0.2">
      <c r="B41" s="65"/>
      <c r="C41" s="36"/>
      <c r="D41" s="15"/>
      <c r="E41" s="15"/>
      <c r="F41" s="15"/>
      <c r="G41" s="16"/>
      <c r="H41" s="17"/>
      <c r="I41" s="18"/>
    </row>
    <row r="42" spans="2:9" x14ac:dyDescent="0.2">
      <c r="B42" s="65"/>
      <c r="C42" s="36"/>
      <c r="D42" s="15"/>
      <c r="E42" s="15"/>
      <c r="F42" s="15"/>
      <c r="G42" s="16"/>
      <c r="H42" s="17"/>
      <c r="I42" s="18"/>
    </row>
    <row r="43" spans="2:9" x14ac:dyDescent="0.2">
      <c r="B43" s="65"/>
      <c r="C43" s="36"/>
      <c r="D43" s="15"/>
      <c r="E43" s="15"/>
      <c r="F43" s="15"/>
      <c r="G43" s="16"/>
      <c r="H43" s="17"/>
      <c r="I43" s="18"/>
    </row>
    <row r="44" spans="2:9" x14ac:dyDescent="0.2">
      <c r="B44" s="65"/>
      <c r="C44" s="36"/>
      <c r="D44" s="15"/>
      <c r="E44" s="15"/>
      <c r="F44" s="15"/>
      <c r="G44" s="16"/>
      <c r="H44" s="17"/>
      <c r="I44" s="18"/>
    </row>
    <row r="45" spans="2:9" x14ac:dyDescent="0.2">
      <c r="B45" s="65"/>
      <c r="C45" s="36"/>
      <c r="D45" s="15"/>
      <c r="E45" s="15"/>
      <c r="F45" s="15"/>
      <c r="G45" s="16"/>
      <c r="H45" s="17"/>
      <c r="I45" s="18"/>
    </row>
    <row r="46" spans="2:9" x14ac:dyDescent="0.2">
      <c r="B46" s="65"/>
      <c r="C46" s="36"/>
      <c r="D46" s="15"/>
      <c r="E46" s="15"/>
      <c r="F46" s="15"/>
      <c r="G46" s="16"/>
      <c r="H46" s="17"/>
      <c r="I46" s="18"/>
    </row>
    <row r="47" spans="2:9" x14ac:dyDescent="0.2">
      <c r="B47" s="65"/>
      <c r="C47" s="36"/>
      <c r="D47" s="15"/>
      <c r="E47" s="15"/>
      <c r="F47" s="15"/>
      <c r="G47" s="16"/>
      <c r="H47" s="17"/>
      <c r="I47" s="18"/>
    </row>
    <row r="48" spans="2:9" x14ac:dyDescent="0.2">
      <c r="B48" s="65"/>
      <c r="C48" s="36"/>
      <c r="D48" s="15"/>
      <c r="E48" s="15"/>
      <c r="F48" s="15"/>
      <c r="G48" s="16"/>
      <c r="H48" s="17"/>
      <c r="I48" s="18"/>
    </row>
    <row r="49" spans="2:9" x14ac:dyDescent="0.2">
      <c r="B49" s="65"/>
      <c r="C49" s="36"/>
      <c r="D49" s="15"/>
      <c r="E49" s="15"/>
      <c r="F49" s="15"/>
      <c r="G49" s="16"/>
      <c r="H49" s="17"/>
      <c r="I49" s="18"/>
    </row>
    <row r="50" spans="2:9" x14ac:dyDescent="0.2">
      <c r="B50" s="65"/>
      <c r="C50" s="36"/>
      <c r="D50" s="15"/>
      <c r="E50" s="15"/>
      <c r="F50" s="15"/>
      <c r="G50" s="16"/>
      <c r="H50" s="17"/>
      <c r="I50" s="18"/>
    </row>
    <row r="51" spans="2:9" x14ac:dyDescent="0.2">
      <c r="B51" s="65"/>
      <c r="C51" s="36"/>
      <c r="D51" s="15"/>
      <c r="E51" s="15"/>
      <c r="F51" s="15"/>
      <c r="G51" s="16"/>
      <c r="H51" s="17"/>
      <c r="I51" s="18"/>
    </row>
    <row r="52" spans="2:9" x14ac:dyDescent="0.2">
      <c r="B52" s="65"/>
      <c r="C52" s="36"/>
      <c r="D52" s="15"/>
      <c r="E52" s="15"/>
      <c r="F52" s="15"/>
      <c r="G52" s="16"/>
      <c r="H52" s="17"/>
      <c r="I52" s="18"/>
    </row>
    <row r="53" spans="2:9" x14ac:dyDescent="0.2">
      <c r="B53" s="65"/>
      <c r="C53" s="36"/>
      <c r="D53" s="15"/>
      <c r="E53" s="15"/>
      <c r="F53" s="15"/>
      <c r="G53" s="16"/>
      <c r="H53" s="17"/>
      <c r="I53" s="18"/>
    </row>
    <row r="54" spans="2:9" x14ac:dyDescent="0.2">
      <c r="B54" s="65"/>
      <c r="C54" s="36"/>
      <c r="D54" s="15"/>
      <c r="E54" s="15"/>
      <c r="F54" s="15"/>
      <c r="G54" s="16"/>
      <c r="H54" s="17"/>
      <c r="I54" s="18"/>
    </row>
    <row r="55" spans="2:9" x14ac:dyDescent="0.2">
      <c r="B55" s="65"/>
      <c r="C55" s="36"/>
      <c r="D55" s="15"/>
      <c r="E55" s="15"/>
      <c r="F55" s="15"/>
      <c r="G55" s="16"/>
      <c r="H55" s="17"/>
      <c r="I55" s="18"/>
    </row>
    <row r="56" spans="2:9" x14ac:dyDescent="0.2">
      <c r="B56" s="65"/>
      <c r="C56" s="36"/>
      <c r="D56" s="15"/>
      <c r="E56" s="15"/>
      <c r="F56" s="15"/>
      <c r="G56" s="16"/>
      <c r="H56" s="17"/>
      <c r="I56" s="18"/>
    </row>
    <row r="57" spans="2:9" x14ac:dyDescent="0.2">
      <c r="B57" s="65"/>
      <c r="C57" s="36"/>
      <c r="D57" s="15"/>
      <c r="E57" s="15"/>
      <c r="F57" s="15"/>
      <c r="G57" s="16"/>
      <c r="H57" s="17"/>
      <c r="I57" s="18"/>
    </row>
    <row r="58" spans="2:9" x14ac:dyDescent="0.2">
      <c r="B58" s="65"/>
      <c r="C58" s="36"/>
      <c r="D58" s="15"/>
      <c r="E58" s="15"/>
      <c r="F58" s="15"/>
      <c r="G58" s="16"/>
      <c r="H58" s="17"/>
      <c r="I58" s="18"/>
    </row>
    <row r="59" spans="2:9" x14ac:dyDescent="0.2">
      <c r="B59" s="65"/>
      <c r="C59" s="36"/>
      <c r="D59" s="15"/>
      <c r="E59" s="15"/>
      <c r="F59" s="15"/>
      <c r="G59" s="16"/>
      <c r="H59" s="17"/>
      <c r="I59" s="18"/>
    </row>
    <row r="60" spans="2:9" x14ac:dyDescent="0.2">
      <c r="B60" s="65"/>
      <c r="C60" s="36"/>
      <c r="D60" s="15"/>
      <c r="E60" s="15"/>
      <c r="F60" s="15"/>
      <c r="G60" s="16"/>
      <c r="H60" s="17"/>
      <c r="I60" s="18"/>
    </row>
    <row r="61" spans="2:9" x14ac:dyDescent="0.2">
      <c r="B61" s="79"/>
      <c r="C61" s="124"/>
      <c r="D61" s="70"/>
      <c r="E61" s="15"/>
      <c r="F61" s="15"/>
      <c r="G61" s="16"/>
      <c r="H61" s="17" t="str">
        <f t="shared" si="0"/>
        <v/>
      </c>
      <c r="I61" s="18"/>
    </row>
    <row r="62" spans="2:9" x14ac:dyDescent="0.2">
      <c r="B62" s="79"/>
      <c r="C62" s="124"/>
      <c r="D62" s="70"/>
      <c r="E62" s="15"/>
      <c r="F62" s="15"/>
      <c r="G62" s="16"/>
      <c r="H62" s="17" t="str">
        <f t="shared" si="0"/>
        <v/>
      </c>
      <c r="I62" s="18"/>
    </row>
    <row r="63" spans="2:9" x14ac:dyDescent="0.2">
      <c r="B63" s="79"/>
      <c r="C63" s="124"/>
      <c r="D63" s="70"/>
      <c r="E63" s="15"/>
      <c r="F63" s="15"/>
      <c r="G63" s="16"/>
      <c r="H63" s="17" t="str">
        <f t="shared" si="0"/>
        <v/>
      </c>
      <c r="I63" s="18"/>
    </row>
    <row r="64" spans="2:9" x14ac:dyDescent="0.2">
      <c r="B64" s="79"/>
      <c r="C64" s="124"/>
      <c r="D64" s="70"/>
      <c r="E64" s="15"/>
      <c r="F64" s="15"/>
      <c r="G64" s="16"/>
      <c r="H64" s="17" t="str">
        <f t="shared" si="0"/>
        <v/>
      </c>
      <c r="I64" s="18"/>
    </row>
    <row r="65" spans="2:9" x14ac:dyDescent="0.2">
      <c r="B65" s="79"/>
      <c r="C65" s="124"/>
      <c r="D65" s="70"/>
      <c r="E65" s="15"/>
      <c r="F65" s="15"/>
      <c r="G65" s="16"/>
      <c r="H65" s="17" t="str">
        <f t="shared" si="0"/>
        <v/>
      </c>
      <c r="I65" s="18"/>
    </row>
    <row r="66" spans="2:9" x14ac:dyDescent="0.2">
      <c r="B66" s="79"/>
      <c r="C66" s="124"/>
      <c r="D66" s="70"/>
      <c r="E66" s="15"/>
      <c r="F66" s="15"/>
      <c r="G66" s="16"/>
      <c r="H66" s="17" t="str">
        <f t="shared" si="0"/>
        <v/>
      </c>
      <c r="I66" s="18"/>
    </row>
    <row r="67" spans="2:9" x14ac:dyDescent="0.2">
      <c r="B67" s="79"/>
      <c r="C67" s="124"/>
      <c r="D67" s="70"/>
      <c r="E67" s="15"/>
      <c r="F67" s="15"/>
      <c r="G67" s="16"/>
      <c r="H67" s="17" t="str">
        <f t="shared" si="0"/>
        <v/>
      </c>
      <c r="I67" s="18"/>
    </row>
    <row r="68" spans="2:9" x14ac:dyDescent="0.2">
      <c r="B68" s="79"/>
      <c r="C68" s="124"/>
      <c r="D68" s="70"/>
      <c r="E68" s="15"/>
      <c r="F68" s="15"/>
      <c r="G68" s="16"/>
      <c r="H68" s="17" t="str">
        <f t="shared" si="0"/>
        <v/>
      </c>
      <c r="I68" s="18"/>
    </row>
    <row r="69" spans="2:9" x14ac:dyDescent="0.2">
      <c r="B69" s="79"/>
      <c r="C69" s="124"/>
      <c r="D69" s="70"/>
      <c r="E69" s="15"/>
      <c r="F69" s="15"/>
      <c r="G69" s="16"/>
      <c r="H69" s="17" t="str">
        <f t="shared" si="0"/>
        <v/>
      </c>
      <c r="I69" s="18"/>
    </row>
    <row r="70" spans="2:9" x14ac:dyDescent="0.2">
      <c r="B70" s="79"/>
      <c r="C70" s="124"/>
      <c r="D70" s="70"/>
      <c r="E70" s="15"/>
      <c r="F70" s="15"/>
      <c r="G70" s="16"/>
      <c r="H70" s="17" t="str">
        <f t="shared" si="0"/>
        <v/>
      </c>
      <c r="I70" s="18"/>
    </row>
    <row r="71" spans="2:9" x14ac:dyDescent="0.2">
      <c r="B71" s="79"/>
      <c r="C71" s="124"/>
      <c r="D71" s="70"/>
      <c r="E71" s="15"/>
      <c r="F71" s="15"/>
      <c r="G71" s="16"/>
      <c r="H71" s="17" t="str">
        <f t="shared" si="0"/>
        <v/>
      </c>
      <c r="I71" s="18"/>
    </row>
    <row r="72" spans="2:9" x14ac:dyDescent="0.2">
      <c r="B72" s="79"/>
      <c r="C72" s="124"/>
      <c r="D72" s="70"/>
      <c r="E72" s="15"/>
      <c r="F72" s="15"/>
      <c r="G72" s="16"/>
      <c r="H72" s="17" t="str">
        <f t="shared" si="0"/>
        <v/>
      </c>
      <c r="I72" s="18"/>
    </row>
    <row r="73" spans="2:9" x14ac:dyDescent="0.2">
      <c r="B73" s="79"/>
      <c r="C73" s="124"/>
      <c r="D73" s="70"/>
      <c r="E73" s="15"/>
      <c r="F73" s="15"/>
      <c r="G73" s="16"/>
      <c r="H73" s="17" t="str">
        <f t="shared" si="0"/>
        <v/>
      </c>
      <c r="I73" s="18"/>
    </row>
    <row r="74" spans="2:9" x14ac:dyDescent="0.2">
      <c r="B74" s="79"/>
      <c r="C74" s="124"/>
      <c r="D74" s="70"/>
      <c r="E74" s="15"/>
      <c r="F74" s="15"/>
      <c r="G74" s="16"/>
      <c r="H74" s="17" t="str">
        <f t="shared" si="0"/>
        <v/>
      </c>
      <c r="I74" s="18"/>
    </row>
    <row r="75" spans="2:9" x14ac:dyDescent="0.2">
      <c r="B75" s="79"/>
      <c r="C75" s="124"/>
      <c r="D75" s="70"/>
      <c r="E75" s="15"/>
      <c r="F75" s="15"/>
      <c r="G75" s="16"/>
      <c r="H75" s="17" t="str">
        <f t="shared" si="0"/>
        <v/>
      </c>
      <c r="I75" s="18"/>
    </row>
    <row r="76" spans="2:9" x14ac:dyDescent="0.2">
      <c r="B76" s="79"/>
      <c r="C76" s="124"/>
      <c r="D76" s="70"/>
      <c r="E76" s="15"/>
      <c r="F76" s="15"/>
      <c r="G76" s="16"/>
      <c r="H76" s="17" t="str">
        <f t="shared" si="0"/>
        <v/>
      </c>
      <c r="I76" s="18"/>
    </row>
    <row r="77" spans="2:9" s="30" customFormat="1" ht="24.95" customHeight="1" x14ac:dyDescent="0.2">
      <c r="B77" s="84" t="str">
        <f>$B$10</f>
        <v>C7.4</v>
      </c>
      <c r="C77" s="31" t="s">
        <v>2708</v>
      </c>
      <c r="D77" s="32"/>
      <c r="E77" s="32"/>
      <c r="F77" s="33"/>
      <c r="G77" s="32"/>
      <c r="H77" s="34">
        <f>SUM(H9:H76)</f>
        <v>0</v>
      </c>
      <c r="I77" s="35"/>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14C9D-1FF7-43E1-B3DB-696899F59C45}">
  <dimension ref="B1:I79"/>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x14ac:dyDescent="0.2">
      <c r="B4" s="443" t="s">
        <v>8</v>
      </c>
      <c r="C4" s="444"/>
      <c r="D4" s="444"/>
      <c r="E4" s="444"/>
      <c r="F4" s="444"/>
      <c r="G4" s="444"/>
      <c r="H4" s="440" t="str">
        <f>"CHAPTER "&amp;B10</f>
        <v>CHAPTER C7.5</v>
      </c>
      <c r="I4" s="6"/>
    </row>
    <row r="5" spans="2:9" ht="7.5" customHeight="1" x14ac:dyDescent="0.2">
      <c r="B5" s="445" t="str">
        <f>ContractDescription</f>
        <v>REHABILITATION OF PROVINCIAL ROAD P47-3 (KM 38.00 TO KM 48.00) IN THE EMPANGENI REGION</v>
      </c>
      <c r="C5" s="446"/>
      <c r="D5" s="446"/>
      <c r="E5" s="446"/>
      <c r="F5" s="446"/>
      <c r="G5" s="446"/>
      <c r="H5" s="441"/>
      <c r="I5" s="8"/>
    </row>
    <row r="6" spans="2:9" ht="12.75" customHeight="1" x14ac:dyDescent="0.2">
      <c r="B6" s="445"/>
      <c r="C6" s="446"/>
      <c r="D6" s="446"/>
      <c r="E6" s="446"/>
      <c r="F6" s="446"/>
      <c r="G6" s="446"/>
      <c r="H6" s="441"/>
      <c r="I6" s="8"/>
    </row>
    <row r="7" spans="2:9" s="9" customFormat="1" ht="7.5" customHeight="1" x14ac:dyDescent="0.2">
      <c r="B7" s="447"/>
      <c r="C7" s="448"/>
      <c r="D7" s="448"/>
      <c r="E7" s="448"/>
      <c r="F7" s="448"/>
      <c r="G7" s="448"/>
      <c r="H7" s="442"/>
      <c r="I7" s="12"/>
    </row>
    <row r="8" spans="2:9" s="9" customFormat="1" ht="24.95" customHeight="1" x14ac:dyDescent="0.2">
      <c r="B8" s="10" t="s">
        <v>0</v>
      </c>
      <c r="C8" s="11" t="s">
        <v>1</v>
      </c>
      <c r="D8" s="11" t="s">
        <v>2</v>
      </c>
      <c r="E8" s="11" t="s">
        <v>10</v>
      </c>
      <c r="F8" s="11" t="s">
        <v>3</v>
      </c>
      <c r="G8" s="11" t="s">
        <v>4</v>
      </c>
      <c r="H8" s="11" t="s">
        <v>5</v>
      </c>
      <c r="I8" s="12"/>
    </row>
    <row r="9" spans="2:9" s="9" customFormat="1" x14ac:dyDescent="0.2">
      <c r="B9" s="112"/>
      <c r="C9" s="7"/>
      <c r="D9" s="87"/>
      <c r="E9" s="51"/>
      <c r="F9" s="51"/>
      <c r="G9" s="51"/>
      <c r="H9" s="17" t="str">
        <f t="shared" ref="H9:H74" si="0">IF(D9="","",F9*G9)</f>
        <v/>
      </c>
      <c r="I9" s="12"/>
    </row>
    <row r="10" spans="2:9" s="9" customFormat="1" x14ac:dyDescent="0.2">
      <c r="B10" s="112" t="s">
        <v>2722</v>
      </c>
      <c r="C10" s="7" t="s">
        <v>2203</v>
      </c>
      <c r="D10" s="51"/>
      <c r="E10" s="51"/>
      <c r="F10" s="51"/>
      <c r="G10" s="51"/>
      <c r="H10" s="17" t="str">
        <f t="shared" si="0"/>
        <v/>
      </c>
      <c r="I10" s="12"/>
    </row>
    <row r="11" spans="2:9" s="9" customFormat="1" x14ac:dyDescent="0.2">
      <c r="B11" s="112"/>
      <c r="C11" s="7"/>
      <c r="D11" s="51"/>
      <c r="E11" s="51"/>
      <c r="F11" s="51"/>
      <c r="G11" s="51"/>
      <c r="H11" s="17" t="str">
        <f t="shared" si="0"/>
        <v/>
      </c>
      <c r="I11" s="12"/>
    </row>
    <row r="12" spans="2:9" ht="14.25" x14ac:dyDescent="0.2">
      <c r="B12" s="108" t="s">
        <v>2202</v>
      </c>
      <c r="C12" s="125" t="s">
        <v>2201</v>
      </c>
      <c r="D12" s="15" t="s">
        <v>86</v>
      </c>
      <c r="E12" s="15"/>
      <c r="F12" s="15"/>
      <c r="G12" s="16"/>
      <c r="H12" s="17">
        <f>IF(D12="","",F12*G12)</f>
        <v>0</v>
      </c>
      <c r="I12" s="18"/>
    </row>
    <row r="13" spans="2:9" x14ac:dyDescent="0.2">
      <c r="B13" s="108"/>
      <c r="C13" s="36"/>
      <c r="D13" s="15"/>
      <c r="E13" s="15"/>
      <c r="F13" s="15"/>
      <c r="G13" s="16"/>
      <c r="H13" s="17"/>
      <c r="I13" s="18"/>
    </row>
    <row r="14" spans="2:9" x14ac:dyDescent="0.2">
      <c r="B14" s="108"/>
      <c r="C14" s="36"/>
      <c r="D14" s="15"/>
      <c r="E14" s="15"/>
      <c r="F14" s="15"/>
      <c r="G14" s="16"/>
      <c r="H14" s="17"/>
      <c r="I14" s="18"/>
    </row>
    <row r="15" spans="2:9" x14ac:dyDescent="0.2">
      <c r="B15" s="108"/>
      <c r="C15" s="36"/>
      <c r="D15" s="15"/>
      <c r="E15" s="15"/>
      <c r="F15" s="15"/>
      <c r="G15" s="16"/>
      <c r="H15" s="17"/>
      <c r="I15" s="18"/>
    </row>
    <row r="16" spans="2:9" x14ac:dyDescent="0.2">
      <c r="B16" s="108"/>
      <c r="C16" s="36"/>
      <c r="D16" s="15"/>
      <c r="E16" s="15"/>
      <c r="F16" s="15"/>
      <c r="G16" s="16"/>
      <c r="H16" s="17"/>
      <c r="I16" s="18"/>
    </row>
    <row r="17" spans="2:9" x14ac:dyDescent="0.2">
      <c r="B17" s="108"/>
      <c r="C17" s="36"/>
      <c r="D17" s="15"/>
      <c r="E17" s="15"/>
      <c r="F17" s="15"/>
      <c r="G17" s="16"/>
      <c r="H17" s="17"/>
      <c r="I17" s="18"/>
    </row>
    <row r="18" spans="2:9" x14ac:dyDescent="0.2">
      <c r="B18" s="108"/>
      <c r="C18" s="36"/>
      <c r="D18" s="15"/>
      <c r="E18" s="15"/>
      <c r="F18" s="15"/>
      <c r="G18" s="16"/>
      <c r="H18" s="17"/>
      <c r="I18" s="18"/>
    </row>
    <row r="19" spans="2:9" x14ac:dyDescent="0.2">
      <c r="B19" s="108"/>
      <c r="C19" s="36"/>
      <c r="D19" s="15"/>
      <c r="E19" s="15"/>
      <c r="F19" s="15"/>
      <c r="G19" s="16"/>
      <c r="H19" s="17"/>
      <c r="I19" s="18"/>
    </row>
    <row r="20" spans="2:9" x14ac:dyDescent="0.2">
      <c r="B20" s="108"/>
      <c r="C20" s="36"/>
      <c r="D20" s="15"/>
      <c r="E20" s="15"/>
      <c r="F20" s="15"/>
      <c r="G20" s="16"/>
      <c r="H20" s="17"/>
      <c r="I20" s="18"/>
    </row>
    <row r="21" spans="2:9" x14ac:dyDescent="0.2">
      <c r="B21" s="108"/>
      <c r="C21" s="36"/>
      <c r="D21" s="15"/>
      <c r="E21" s="15"/>
      <c r="F21" s="15"/>
      <c r="G21" s="16"/>
      <c r="H21" s="17"/>
      <c r="I21" s="18"/>
    </row>
    <row r="22" spans="2:9" x14ac:dyDescent="0.2">
      <c r="B22" s="108"/>
      <c r="C22" s="36"/>
      <c r="D22" s="15"/>
      <c r="E22" s="15"/>
      <c r="F22" s="15"/>
      <c r="G22" s="16"/>
      <c r="H22" s="17"/>
      <c r="I22" s="18"/>
    </row>
    <row r="23" spans="2:9" x14ac:dyDescent="0.2">
      <c r="B23" s="108"/>
      <c r="C23" s="36"/>
      <c r="D23" s="15"/>
      <c r="E23" s="15"/>
      <c r="F23" s="15"/>
      <c r="G23" s="16"/>
      <c r="H23" s="17"/>
      <c r="I23" s="18"/>
    </row>
    <row r="24" spans="2:9" x14ac:dyDescent="0.2">
      <c r="B24" s="108"/>
      <c r="C24" s="36"/>
      <c r="D24" s="15"/>
      <c r="E24" s="15"/>
      <c r="F24" s="15"/>
      <c r="G24" s="16"/>
      <c r="H24" s="17"/>
      <c r="I24" s="18"/>
    </row>
    <row r="25" spans="2:9" x14ac:dyDescent="0.2">
      <c r="B25" s="108"/>
      <c r="C25" s="36"/>
      <c r="D25" s="15"/>
      <c r="E25" s="15"/>
      <c r="F25" s="15"/>
      <c r="G25" s="16"/>
      <c r="H25" s="17"/>
      <c r="I25" s="18"/>
    </row>
    <row r="26" spans="2:9" x14ac:dyDescent="0.2">
      <c r="B26" s="108"/>
      <c r="C26" s="36"/>
      <c r="D26" s="15"/>
      <c r="E26" s="15"/>
      <c r="F26" s="15"/>
      <c r="G26" s="16"/>
      <c r="H26" s="17"/>
      <c r="I26" s="18"/>
    </row>
    <row r="27" spans="2:9" x14ac:dyDescent="0.2">
      <c r="B27" s="108"/>
      <c r="C27" s="36"/>
      <c r="D27" s="15"/>
      <c r="E27" s="15"/>
      <c r="F27" s="15"/>
      <c r="G27" s="16"/>
      <c r="H27" s="17"/>
      <c r="I27" s="18"/>
    </row>
    <row r="28" spans="2:9" x14ac:dyDescent="0.2">
      <c r="B28" s="108"/>
      <c r="C28" s="36"/>
      <c r="D28" s="15"/>
      <c r="E28" s="15"/>
      <c r="F28" s="15"/>
      <c r="G28" s="16"/>
      <c r="H28" s="17"/>
      <c r="I28" s="18"/>
    </row>
    <row r="29" spans="2:9" x14ac:dyDescent="0.2">
      <c r="B29" s="108"/>
      <c r="C29" s="36"/>
      <c r="D29" s="15"/>
      <c r="E29" s="15"/>
      <c r="F29" s="15"/>
      <c r="G29" s="16"/>
      <c r="H29" s="17"/>
      <c r="I29" s="18"/>
    </row>
    <row r="30" spans="2:9" x14ac:dyDescent="0.2">
      <c r="B30" s="108"/>
      <c r="C30" s="36"/>
      <c r="D30" s="15"/>
      <c r="E30" s="15"/>
      <c r="F30" s="15"/>
      <c r="G30" s="16"/>
      <c r="H30" s="17"/>
      <c r="I30" s="18"/>
    </row>
    <row r="31" spans="2:9" x14ac:dyDescent="0.2">
      <c r="B31" s="108"/>
      <c r="C31" s="36"/>
      <c r="D31" s="15"/>
      <c r="E31" s="15"/>
      <c r="F31" s="15"/>
      <c r="G31" s="16"/>
      <c r="H31" s="17"/>
      <c r="I31" s="18"/>
    </row>
    <row r="32" spans="2:9" x14ac:dyDescent="0.2">
      <c r="B32" s="108"/>
      <c r="C32" s="36"/>
      <c r="D32" s="15"/>
      <c r="E32" s="15"/>
      <c r="F32" s="15"/>
      <c r="G32" s="16"/>
      <c r="H32" s="17"/>
      <c r="I32" s="18"/>
    </row>
    <row r="33" spans="2:9" x14ac:dyDescent="0.2">
      <c r="B33" s="108"/>
      <c r="C33" s="36"/>
      <c r="D33" s="15"/>
      <c r="E33" s="15"/>
      <c r="F33" s="15"/>
      <c r="G33" s="16"/>
      <c r="H33" s="17"/>
      <c r="I33" s="18"/>
    </row>
    <row r="34" spans="2:9" x14ac:dyDescent="0.2">
      <c r="B34" s="108"/>
      <c r="C34" s="36"/>
      <c r="D34" s="15"/>
      <c r="E34" s="15"/>
      <c r="F34" s="15"/>
      <c r="G34" s="16"/>
      <c r="H34" s="17"/>
      <c r="I34" s="18"/>
    </row>
    <row r="35" spans="2:9" x14ac:dyDescent="0.2">
      <c r="B35" s="108"/>
      <c r="C35" s="36"/>
      <c r="D35" s="15"/>
      <c r="E35" s="15"/>
      <c r="F35" s="15"/>
      <c r="G35" s="16"/>
      <c r="H35" s="17"/>
      <c r="I35" s="18"/>
    </row>
    <row r="36" spans="2:9" x14ac:dyDescent="0.2">
      <c r="B36" s="108"/>
      <c r="C36" s="36"/>
      <c r="D36" s="15"/>
      <c r="E36" s="15"/>
      <c r="F36" s="15"/>
      <c r="G36" s="16"/>
      <c r="H36" s="17"/>
      <c r="I36" s="18"/>
    </row>
    <row r="37" spans="2:9" x14ac:dyDescent="0.2">
      <c r="B37" s="108"/>
      <c r="C37" s="36"/>
      <c r="D37" s="15"/>
      <c r="E37" s="15"/>
      <c r="F37" s="15"/>
      <c r="G37" s="16"/>
      <c r="H37" s="17"/>
      <c r="I37" s="18"/>
    </row>
    <row r="38" spans="2:9" x14ac:dyDescent="0.2">
      <c r="B38" s="108"/>
      <c r="C38" s="36"/>
      <c r="D38" s="15"/>
      <c r="E38" s="15"/>
      <c r="F38" s="15"/>
      <c r="G38" s="16"/>
      <c r="H38" s="17"/>
      <c r="I38" s="18"/>
    </row>
    <row r="39" spans="2:9" x14ac:dyDescent="0.2">
      <c r="B39" s="108"/>
      <c r="C39" s="36"/>
      <c r="D39" s="15"/>
      <c r="E39" s="15"/>
      <c r="F39" s="15"/>
      <c r="G39" s="16"/>
      <c r="H39" s="17"/>
      <c r="I39" s="18"/>
    </row>
    <row r="40" spans="2:9" x14ac:dyDescent="0.2">
      <c r="B40" s="108"/>
      <c r="C40" s="36"/>
      <c r="D40" s="15"/>
      <c r="E40" s="15"/>
      <c r="F40" s="15"/>
      <c r="G40" s="16"/>
      <c r="H40" s="17"/>
      <c r="I40" s="18"/>
    </row>
    <row r="41" spans="2:9" x14ac:dyDescent="0.2">
      <c r="B41" s="108"/>
      <c r="C41" s="36"/>
      <c r="D41" s="15"/>
      <c r="E41" s="15"/>
      <c r="F41" s="15"/>
      <c r="G41" s="16"/>
      <c r="H41" s="17"/>
      <c r="I41" s="18"/>
    </row>
    <row r="42" spans="2:9" x14ac:dyDescent="0.2">
      <c r="B42" s="108"/>
      <c r="C42" s="36"/>
      <c r="D42" s="15"/>
      <c r="E42" s="15"/>
      <c r="F42" s="15"/>
      <c r="G42" s="16"/>
      <c r="H42" s="17"/>
      <c r="I42" s="18"/>
    </row>
    <row r="43" spans="2:9" x14ac:dyDescent="0.2">
      <c r="B43" s="108"/>
      <c r="C43" s="36"/>
      <c r="D43" s="15"/>
      <c r="E43" s="15"/>
      <c r="F43" s="15"/>
      <c r="G43" s="16"/>
      <c r="H43" s="17"/>
      <c r="I43" s="18"/>
    </row>
    <row r="44" spans="2:9" x14ac:dyDescent="0.2">
      <c r="B44" s="108"/>
      <c r="C44" s="36"/>
      <c r="D44" s="15"/>
      <c r="E44" s="15"/>
      <c r="F44" s="15"/>
      <c r="G44" s="16"/>
      <c r="H44" s="17"/>
      <c r="I44" s="18"/>
    </row>
    <row r="45" spans="2:9" x14ac:dyDescent="0.2">
      <c r="B45" s="108"/>
      <c r="C45" s="36"/>
      <c r="D45" s="15"/>
      <c r="E45" s="15"/>
      <c r="F45" s="15"/>
      <c r="G45" s="16"/>
      <c r="H45" s="17"/>
      <c r="I45" s="18"/>
    </row>
    <row r="46" spans="2:9" x14ac:dyDescent="0.2">
      <c r="B46" s="108"/>
      <c r="C46" s="36"/>
      <c r="D46" s="15"/>
      <c r="E46" s="15"/>
      <c r="F46" s="15"/>
      <c r="G46" s="16"/>
      <c r="H46" s="17"/>
      <c r="I46" s="18"/>
    </row>
    <row r="47" spans="2:9" x14ac:dyDescent="0.2">
      <c r="B47" s="108"/>
      <c r="C47" s="36"/>
      <c r="D47" s="15"/>
      <c r="E47" s="15"/>
      <c r="F47" s="15"/>
      <c r="G47" s="16"/>
      <c r="H47" s="17"/>
      <c r="I47" s="18"/>
    </row>
    <row r="48" spans="2:9" x14ac:dyDescent="0.2">
      <c r="B48" s="108"/>
      <c r="C48" s="36"/>
      <c r="D48" s="15"/>
      <c r="E48" s="15"/>
      <c r="F48" s="15"/>
      <c r="G48" s="16"/>
      <c r="H48" s="17"/>
      <c r="I48" s="18"/>
    </row>
    <row r="49" spans="2:9" x14ac:dyDescent="0.2">
      <c r="B49" s="108"/>
      <c r="C49" s="36"/>
      <c r="D49" s="15"/>
      <c r="E49" s="15"/>
      <c r="F49" s="15"/>
      <c r="G49" s="16"/>
      <c r="H49" s="17"/>
      <c r="I49" s="18"/>
    </row>
    <row r="50" spans="2:9" x14ac:dyDescent="0.2">
      <c r="B50" s="108"/>
      <c r="C50" s="36"/>
      <c r="D50" s="15"/>
      <c r="E50" s="15"/>
      <c r="F50" s="15"/>
      <c r="G50" s="16"/>
      <c r="H50" s="17"/>
      <c r="I50" s="18"/>
    </row>
    <row r="51" spans="2:9" x14ac:dyDescent="0.2">
      <c r="B51" s="108"/>
      <c r="C51" s="36"/>
      <c r="D51" s="15"/>
      <c r="E51" s="15"/>
      <c r="F51" s="15"/>
      <c r="G51" s="16"/>
      <c r="H51" s="17"/>
      <c r="I51" s="18"/>
    </row>
    <row r="52" spans="2:9" x14ac:dyDescent="0.2">
      <c r="B52" s="108"/>
      <c r="C52" s="36"/>
      <c r="D52" s="15"/>
      <c r="E52" s="15"/>
      <c r="F52" s="15"/>
      <c r="G52" s="16"/>
      <c r="H52" s="17"/>
      <c r="I52" s="18"/>
    </row>
    <row r="53" spans="2:9" x14ac:dyDescent="0.2">
      <c r="B53" s="108"/>
      <c r="C53" s="36"/>
      <c r="D53" s="15"/>
      <c r="E53" s="15"/>
      <c r="F53" s="15"/>
      <c r="G53" s="16"/>
      <c r="H53" s="17"/>
      <c r="I53" s="18"/>
    </row>
    <row r="54" spans="2:9" x14ac:dyDescent="0.2">
      <c r="B54" s="108"/>
      <c r="C54" s="36"/>
      <c r="D54" s="15"/>
      <c r="E54" s="15"/>
      <c r="F54" s="15"/>
      <c r="G54" s="16"/>
      <c r="H54" s="17"/>
      <c r="I54" s="18"/>
    </row>
    <row r="55" spans="2:9" x14ac:dyDescent="0.2">
      <c r="B55" s="108"/>
      <c r="C55" s="36"/>
      <c r="D55" s="15"/>
      <c r="E55" s="15"/>
      <c r="F55" s="15"/>
      <c r="G55" s="16"/>
      <c r="H55" s="17"/>
      <c r="I55" s="18"/>
    </row>
    <row r="56" spans="2:9" x14ac:dyDescent="0.2">
      <c r="B56" s="108"/>
      <c r="C56" s="36"/>
      <c r="D56" s="15"/>
      <c r="E56" s="15"/>
      <c r="F56" s="15"/>
      <c r="G56" s="16"/>
      <c r="H56" s="17"/>
      <c r="I56" s="18"/>
    </row>
    <row r="57" spans="2:9" x14ac:dyDescent="0.2">
      <c r="B57" s="108"/>
      <c r="C57" s="36"/>
      <c r="D57" s="15"/>
      <c r="E57" s="15"/>
      <c r="F57" s="15"/>
      <c r="G57" s="16"/>
      <c r="H57" s="17"/>
      <c r="I57" s="18"/>
    </row>
    <row r="58" spans="2:9" x14ac:dyDescent="0.2">
      <c r="B58" s="108"/>
      <c r="C58" s="36"/>
      <c r="D58" s="15"/>
      <c r="E58" s="15"/>
      <c r="F58" s="15"/>
      <c r="G58" s="16"/>
      <c r="H58" s="17"/>
      <c r="I58" s="18"/>
    </row>
    <row r="59" spans="2:9" x14ac:dyDescent="0.2">
      <c r="B59" s="108"/>
      <c r="C59" s="36"/>
      <c r="D59" s="15"/>
      <c r="E59" s="15"/>
      <c r="F59" s="15"/>
      <c r="G59" s="16"/>
      <c r="H59" s="17"/>
      <c r="I59" s="18"/>
    </row>
    <row r="60" spans="2:9" x14ac:dyDescent="0.2">
      <c r="B60" s="108"/>
      <c r="C60" s="36"/>
      <c r="D60" s="15"/>
      <c r="E60" s="15"/>
      <c r="F60" s="15"/>
      <c r="G60" s="16"/>
      <c r="H60" s="17"/>
      <c r="I60" s="18"/>
    </row>
    <row r="61" spans="2:9" x14ac:dyDescent="0.2">
      <c r="B61" s="112"/>
      <c r="C61" s="124"/>
      <c r="D61" s="70"/>
      <c r="E61" s="15"/>
      <c r="F61" s="15"/>
      <c r="G61" s="16"/>
      <c r="H61" s="17" t="str">
        <f t="shared" si="0"/>
        <v/>
      </c>
      <c r="I61" s="18"/>
    </row>
    <row r="62" spans="2:9" x14ac:dyDescent="0.2">
      <c r="B62" s="112"/>
      <c r="C62" s="124"/>
      <c r="D62" s="70"/>
      <c r="E62" s="15"/>
      <c r="F62" s="15"/>
      <c r="G62" s="16"/>
      <c r="H62" s="17" t="str">
        <f t="shared" si="0"/>
        <v/>
      </c>
      <c r="I62" s="18"/>
    </row>
    <row r="63" spans="2:9" x14ac:dyDescent="0.2">
      <c r="B63" s="112"/>
      <c r="C63" s="124"/>
      <c r="D63" s="70"/>
      <c r="E63" s="15"/>
      <c r="F63" s="15"/>
      <c r="G63" s="16"/>
      <c r="H63" s="17" t="str">
        <f t="shared" si="0"/>
        <v/>
      </c>
      <c r="I63" s="18"/>
    </row>
    <row r="64" spans="2:9" x14ac:dyDescent="0.2">
      <c r="B64" s="112"/>
      <c r="C64" s="124"/>
      <c r="D64" s="70"/>
      <c r="E64" s="15"/>
      <c r="F64" s="15"/>
      <c r="G64" s="16"/>
      <c r="H64" s="17" t="str">
        <f t="shared" si="0"/>
        <v/>
      </c>
      <c r="I64" s="18"/>
    </row>
    <row r="65" spans="2:9" x14ac:dyDescent="0.2">
      <c r="B65" s="112"/>
      <c r="C65" s="124"/>
      <c r="D65" s="70"/>
      <c r="E65" s="15"/>
      <c r="F65" s="15"/>
      <c r="G65" s="16"/>
      <c r="H65" s="17" t="str">
        <f t="shared" si="0"/>
        <v/>
      </c>
      <c r="I65" s="18"/>
    </row>
    <row r="66" spans="2:9" x14ac:dyDescent="0.2">
      <c r="B66" s="112"/>
      <c r="C66" s="124"/>
      <c r="D66" s="70"/>
      <c r="E66" s="15"/>
      <c r="F66" s="15"/>
      <c r="G66" s="16"/>
      <c r="H66" s="17"/>
      <c r="I66" s="18"/>
    </row>
    <row r="67" spans="2:9" x14ac:dyDescent="0.2">
      <c r="B67" s="112"/>
      <c r="C67" s="124"/>
      <c r="D67" s="70"/>
      <c r="E67" s="15"/>
      <c r="F67" s="15"/>
      <c r="G67" s="16"/>
      <c r="H67" s="17"/>
      <c r="I67" s="18"/>
    </row>
    <row r="68" spans="2:9" x14ac:dyDescent="0.2">
      <c r="B68" s="112"/>
      <c r="C68" s="124"/>
      <c r="D68" s="70"/>
      <c r="E68" s="15"/>
      <c r="F68" s="15"/>
      <c r="G68" s="16"/>
      <c r="H68" s="17" t="str">
        <f t="shared" si="0"/>
        <v/>
      </c>
      <c r="I68" s="18"/>
    </row>
    <row r="69" spans="2:9" x14ac:dyDescent="0.2">
      <c r="B69" s="112"/>
      <c r="C69" s="124"/>
      <c r="D69" s="70"/>
      <c r="E69" s="15"/>
      <c r="F69" s="15"/>
      <c r="G69" s="16"/>
      <c r="H69" s="17" t="str">
        <f t="shared" si="0"/>
        <v/>
      </c>
      <c r="I69" s="18"/>
    </row>
    <row r="70" spans="2:9" x14ac:dyDescent="0.2">
      <c r="B70" s="112"/>
      <c r="C70" s="124"/>
      <c r="D70" s="70"/>
      <c r="E70" s="15"/>
      <c r="F70" s="15"/>
      <c r="G70" s="16"/>
      <c r="H70" s="17" t="str">
        <f t="shared" si="0"/>
        <v/>
      </c>
      <c r="I70" s="18"/>
    </row>
    <row r="71" spans="2:9" x14ac:dyDescent="0.2">
      <c r="B71" s="112"/>
      <c r="C71" s="124"/>
      <c r="D71" s="70"/>
      <c r="E71" s="15"/>
      <c r="F71" s="15"/>
      <c r="G71" s="16"/>
      <c r="H71" s="17" t="str">
        <f t="shared" si="0"/>
        <v/>
      </c>
      <c r="I71" s="18"/>
    </row>
    <row r="72" spans="2:9" x14ac:dyDescent="0.2">
      <c r="B72" s="112"/>
      <c r="C72" s="124"/>
      <c r="D72" s="70"/>
      <c r="E72" s="15"/>
      <c r="F72" s="15"/>
      <c r="G72" s="16"/>
      <c r="H72" s="17"/>
      <c r="I72" s="18"/>
    </row>
    <row r="73" spans="2:9" x14ac:dyDescent="0.2">
      <c r="B73" s="112"/>
      <c r="C73" s="124"/>
      <c r="D73" s="70"/>
      <c r="E73" s="15"/>
      <c r="F73" s="15"/>
      <c r="G73" s="16"/>
      <c r="H73" s="17" t="str">
        <f t="shared" si="0"/>
        <v/>
      </c>
      <c r="I73" s="18"/>
    </row>
    <row r="74" spans="2:9" x14ac:dyDescent="0.2">
      <c r="B74" s="112"/>
      <c r="C74" s="124"/>
      <c r="D74" s="70"/>
      <c r="E74" s="15"/>
      <c r="F74" s="15"/>
      <c r="G74" s="16"/>
      <c r="H74" s="17" t="str">
        <f t="shared" si="0"/>
        <v/>
      </c>
      <c r="I74" s="18"/>
    </row>
    <row r="75" spans="2:9" x14ac:dyDescent="0.2">
      <c r="B75" s="112"/>
      <c r="C75" s="124"/>
      <c r="D75" s="70"/>
      <c r="E75" s="15"/>
      <c r="F75" s="15"/>
      <c r="G75" s="16"/>
      <c r="H75" s="17" t="str">
        <f t="shared" ref="H75:H78" si="1">IF(D75="","",F75*G75)</f>
        <v/>
      </c>
      <c r="I75" s="18"/>
    </row>
    <row r="76" spans="2:9" x14ac:dyDescent="0.2">
      <c r="B76" s="112"/>
      <c r="C76" s="124"/>
      <c r="D76" s="70"/>
      <c r="E76" s="15"/>
      <c r="F76" s="15"/>
      <c r="G76" s="16"/>
      <c r="H76" s="17" t="str">
        <f t="shared" si="1"/>
        <v/>
      </c>
      <c r="I76" s="18"/>
    </row>
    <row r="77" spans="2:9" x14ac:dyDescent="0.2">
      <c r="B77" s="112"/>
      <c r="C77" s="124"/>
      <c r="D77" s="70"/>
      <c r="E77" s="15"/>
      <c r="F77" s="15"/>
      <c r="G77" s="16"/>
      <c r="H77" s="17" t="str">
        <f t="shared" si="1"/>
        <v/>
      </c>
      <c r="I77" s="18"/>
    </row>
    <row r="78" spans="2:9" x14ac:dyDescent="0.2">
      <c r="B78" s="112"/>
      <c r="C78" s="124"/>
      <c r="D78" s="70"/>
      <c r="E78" s="15"/>
      <c r="F78" s="15"/>
      <c r="G78" s="16"/>
      <c r="H78" s="17" t="str">
        <f t="shared" si="1"/>
        <v/>
      </c>
      <c r="I78" s="18"/>
    </row>
    <row r="79" spans="2:9" s="30" customFormat="1" ht="24.95" customHeight="1" x14ac:dyDescent="0.2">
      <c r="B79" s="84" t="str">
        <f>$B$10</f>
        <v>C7.5</v>
      </c>
      <c r="C79" s="31" t="s">
        <v>2708</v>
      </c>
      <c r="D79" s="32"/>
      <c r="E79" s="32"/>
      <c r="F79" s="33"/>
      <c r="G79" s="32"/>
      <c r="H79" s="34">
        <f>SUM(H9:H78)</f>
        <v>0</v>
      </c>
      <c r="I79" s="35"/>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A3877-2781-48A8-805A-FDBB3CCC64A7}">
  <dimension ref="B1:I78"/>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x14ac:dyDescent="0.2">
      <c r="B4" s="443" t="s">
        <v>8</v>
      </c>
      <c r="C4" s="444"/>
      <c r="D4" s="444"/>
      <c r="E4" s="444"/>
      <c r="F4" s="444"/>
      <c r="G4" s="444"/>
      <c r="H4" s="440" t="str">
        <f>"CHAPTER "&amp;B10</f>
        <v>CHAPTER C7.6</v>
      </c>
      <c r="I4" s="6"/>
    </row>
    <row r="5" spans="2:9" ht="7.5" customHeight="1" x14ac:dyDescent="0.2">
      <c r="B5" s="445" t="str">
        <f>ContractDescription</f>
        <v>REHABILITATION OF PROVINCIAL ROAD P47-3 (KM 38.00 TO KM 48.00) IN THE EMPANGENI REGION</v>
      </c>
      <c r="C5" s="446"/>
      <c r="D5" s="446"/>
      <c r="E5" s="446"/>
      <c r="F5" s="446"/>
      <c r="G5" s="446"/>
      <c r="H5" s="441"/>
      <c r="I5" s="8"/>
    </row>
    <row r="6" spans="2:9" ht="12.75" customHeight="1" x14ac:dyDescent="0.2">
      <c r="B6" s="445"/>
      <c r="C6" s="446"/>
      <c r="D6" s="446"/>
      <c r="E6" s="446"/>
      <c r="F6" s="446"/>
      <c r="G6" s="446"/>
      <c r="H6" s="441"/>
      <c r="I6" s="8"/>
    </row>
    <row r="7" spans="2:9" s="9" customFormat="1" ht="7.5" customHeight="1" x14ac:dyDescent="0.2">
      <c r="B7" s="447"/>
      <c r="C7" s="448"/>
      <c r="D7" s="448"/>
      <c r="E7" s="448"/>
      <c r="F7" s="448"/>
      <c r="G7" s="448"/>
      <c r="H7" s="442"/>
      <c r="I7" s="12"/>
    </row>
    <row r="8" spans="2:9" s="9" customFormat="1" ht="24.95" customHeight="1" x14ac:dyDescent="0.2">
      <c r="B8" s="10" t="s">
        <v>0</v>
      </c>
      <c r="C8" s="11" t="s">
        <v>1</v>
      </c>
      <c r="D8" s="11" t="s">
        <v>2</v>
      </c>
      <c r="E8" s="11" t="s">
        <v>10</v>
      </c>
      <c r="F8" s="11" t="s">
        <v>3</v>
      </c>
      <c r="G8" s="11" t="s">
        <v>4</v>
      </c>
      <c r="H8" s="11" t="s">
        <v>5</v>
      </c>
      <c r="I8" s="12"/>
    </row>
    <row r="9" spans="2:9" s="9" customFormat="1" x14ac:dyDescent="0.2">
      <c r="B9" s="112"/>
      <c r="C9" s="7"/>
      <c r="D9" s="87"/>
      <c r="E9" s="51"/>
      <c r="F9" s="51"/>
      <c r="G9" s="51"/>
      <c r="H9" s="17" t="str">
        <f t="shared" ref="H9:H71" si="0">IF(D9="","",F9*G9)</f>
        <v/>
      </c>
      <c r="I9" s="12"/>
    </row>
    <row r="10" spans="2:9" s="9" customFormat="1" x14ac:dyDescent="0.2">
      <c r="B10" s="112" t="s">
        <v>2207</v>
      </c>
      <c r="C10" s="7" t="s">
        <v>2206</v>
      </c>
      <c r="D10" s="51"/>
      <c r="E10" s="51"/>
      <c r="F10" s="51"/>
      <c r="G10" s="51"/>
      <c r="H10" s="17" t="str">
        <f t="shared" si="0"/>
        <v/>
      </c>
      <c r="I10" s="12"/>
    </row>
    <row r="11" spans="2:9" s="9" customFormat="1" x14ac:dyDescent="0.2">
      <c r="B11" s="112"/>
      <c r="C11" s="7"/>
      <c r="D11" s="51"/>
      <c r="E11" s="51"/>
      <c r="F11" s="51"/>
      <c r="G11" s="51"/>
      <c r="H11" s="17" t="str">
        <f t="shared" si="0"/>
        <v/>
      </c>
      <c r="I11" s="12"/>
    </row>
    <row r="12" spans="2:9" ht="25.5" x14ac:dyDescent="0.2">
      <c r="B12" s="108" t="s">
        <v>2205</v>
      </c>
      <c r="C12" s="126" t="s">
        <v>2204</v>
      </c>
      <c r="D12" s="15" t="s">
        <v>86</v>
      </c>
      <c r="E12" s="15"/>
      <c r="F12" s="15"/>
      <c r="G12" s="16"/>
      <c r="H12" s="17">
        <f>IF(D12="","",F12*G12)</f>
        <v>0</v>
      </c>
      <c r="I12" s="18"/>
    </row>
    <row r="13" spans="2:9" x14ac:dyDescent="0.2">
      <c r="B13" s="108"/>
      <c r="C13" s="36"/>
      <c r="D13" s="15"/>
      <c r="E13" s="15"/>
      <c r="F13" s="15"/>
      <c r="G13" s="16"/>
      <c r="H13" s="17"/>
      <c r="I13" s="18"/>
    </row>
    <row r="14" spans="2:9" x14ac:dyDescent="0.2">
      <c r="B14" s="108"/>
      <c r="C14" s="36"/>
      <c r="D14" s="15"/>
      <c r="E14" s="15"/>
      <c r="F14" s="15"/>
      <c r="G14" s="16"/>
      <c r="H14" s="17"/>
      <c r="I14" s="18"/>
    </row>
    <row r="15" spans="2:9" x14ac:dyDescent="0.2">
      <c r="B15" s="108"/>
      <c r="C15" s="36"/>
      <c r="D15" s="15"/>
      <c r="E15" s="15"/>
      <c r="F15" s="15"/>
      <c r="G15" s="16"/>
      <c r="H15" s="17"/>
      <c r="I15" s="18"/>
    </row>
    <row r="16" spans="2:9" x14ac:dyDescent="0.2">
      <c r="B16" s="108"/>
      <c r="C16" s="36"/>
      <c r="D16" s="15"/>
      <c r="E16" s="15"/>
      <c r="F16" s="15"/>
      <c r="G16" s="16"/>
      <c r="H16" s="17"/>
      <c r="I16" s="18"/>
    </row>
    <row r="17" spans="2:9" x14ac:dyDescent="0.2">
      <c r="B17" s="108"/>
      <c r="C17" s="36"/>
      <c r="D17" s="15"/>
      <c r="E17" s="15"/>
      <c r="F17" s="15"/>
      <c r="G17" s="16"/>
      <c r="H17" s="17"/>
      <c r="I17" s="18"/>
    </row>
    <row r="18" spans="2:9" x14ac:dyDescent="0.2">
      <c r="B18" s="108"/>
      <c r="C18" s="36"/>
      <c r="D18" s="15"/>
      <c r="E18" s="15"/>
      <c r="F18" s="15"/>
      <c r="G18" s="16"/>
      <c r="H18" s="17"/>
      <c r="I18" s="18"/>
    </row>
    <row r="19" spans="2:9" x14ac:dyDescent="0.2">
      <c r="B19" s="108"/>
      <c r="C19" s="36"/>
      <c r="D19" s="15"/>
      <c r="E19" s="15"/>
      <c r="F19" s="15"/>
      <c r="G19" s="16"/>
      <c r="H19" s="17"/>
      <c r="I19" s="18"/>
    </row>
    <row r="20" spans="2:9" x14ac:dyDescent="0.2">
      <c r="B20" s="108"/>
      <c r="C20" s="36"/>
      <c r="D20" s="15"/>
      <c r="E20" s="15"/>
      <c r="F20" s="15"/>
      <c r="G20" s="16"/>
      <c r="H20" s="17"/>
      <c r="I20" s="18"/>
    </row>
    <row r="21" spans="2:9" x14ac:dyDescent="0.2">
      <c r="B21" s="108"/>
      <c r="C21" s="36"/>
      <c r="D21" s="15"/>
      <c r="E21" s="15"/>
      <c r="F21" s="15"/>
      <c r="G21" s="16"/>
      <c r="H21" s="17"/>
      <c r="I21" s="18"/>
    </row>
    <row r="22" spans="2:9" x14ac:dyDescent="0.2">
      <c r="B22" s="108"/>
      <c r="C22" s="36"/>
      <c r="D22" s="15"/>
      <c r="E22" s="15"/>
      <c r="F22" s="15"/>
      <c r="G22" s="16"/>
      <c r="H22" s="17"/>
      <c r="I22" s="18"/>
    </row>
    <row r="23" spans="2:9" x14ac:dyDescent="0.2">
      <c r="B23" s="108"/>
      <c r="C23" s="36"/>
      <c r="D23" s="15"/>
      <c r="E23" s="15"/>
      <c r="F23" s="15"/>
      <c r="G23" s="16"/>
      <c r="H23" s="17"/>
      <c r="I23" s="18"/>
    </row>
    <row r="24" spans="2:9" x14ac:dyDescent="0.2">
      <c r="B24" s="108"/>
      <c r="C24" s="36"/>
      <c r="D24" s="15"/>
      <c r="E24" s="15"/>
      <c r="F24" s="15"/>
      <c r="G24" s="16"/>
      <c r="H24" s="17"/>
      <c r="I24" s="18"/>
    </row>
    <row r="25" spans="2:9" x14ac:dyDescent="0.2">
      <c r="B25" s="108"/>
      <c r="C25" s="36"/>
      <c r="D25" s="15"/>
      <c r="E25" s="15"/>
      <c r="F25" s="15"/>
      <c r="G25" s="16"/>
      <c r="H25" s="17"/>
      <c r="I25" s="18"/>
    </row>
    <row r="26" spans="2:9" x14ac:dyDescent="0.2">
      <c r="B26" s="108"/>
      <c r="C26" s="36"/>
      <c r="D26" s="15"/>
      <c r="E26" s="15"/>
      <c r="F26" s="15"/>
      <c r="G26" s="16"/>
      <c r="H26" s="17"/>
      <c r="I26" s="18"/>
    </row>
    <row r="27" spans="2:9" x14ac:dyDescent="0.2">
      <c r="B27" s="108"/>
      <c r="C27" s="36"/>
      <c r="D27" s="15"/>
      <c r="E27" s="15"/>
      <c r="F27" s="15"/>
      <c r="G27" s="16"/>
      <c r="H27" s="17"/>
      <c r="I27" s="18"/>
    </row>
    <row r="28" spans="2:9" x14ac:dyDescent="0.2">
      <c r="B28" s="108"/>
      <c r="C28" s="36"/>
      <c r="D28" s="15"/>
      <c r="E28" s="15"/>
      <c r="F28" s="15"/>
      <c r="G28" s="16"/>
      <c r="H28" s="17"/>
      <c r="I28" s="18"/>
    </row>
    <row r="29" spans="2:9" x14ac:dyDescent="0.2">
      <c r="B29" s="108"/>
      <c r="C29" s="36"/>
      <c r="D29" s="15"/>
      <c r="E29" s="15"/>
      <c r="F29" s="15"/>
      <c r="G29" s="16"/>
      <c r="H29" s="17"/>
      <c r="I29" s="18"/>
    </row>
    <row r="30" spans="2:9" x14ac:dyDescent="0.2">
      <c r="B30" s="108"/>
      <c r="C30" s="36"/>
      <c r="D30" s="15"/>
      <c r="E30" s="15"/>
      <c r="F30" s="15"/>
      <c r="G30" s="16"/>
      <c r="H30" s="17"/>
      <c r="I30" s="18"/>
    </row>
    <row r="31" spans="2:9" x14ac:dyDescent="0.2">
      <c r="B31" s="108"/>
      <c r="C31" s="36"/>
      <c r="D31" s="15"/>
      <c r="E31" s="15"/>
      <c r="F31" s="15"/>
      <c r="G31" s="16"/>
      <c r="H31" s="17"/>
      <c r="I31" s="18"/>
    </row>
    <row r="32" spans="2:9" x14ac:dyDescent="0.2">
      <c r="B32" s="108"/>
      <c r="C32" s="36"/>
      <c r="D32" s="15"/>
      <c r="E32" s="15"/>
      <c r="F32" s="15"/>
      <c r="G32" s="16"/>
      <c r="H32" s="17"/>
      <c r="I32" s="18"/>
    </row>
    <row r="33" spans="2:9" x14ac:dyDescent="0.2">
      <c r="B33" s="108"/>
      <c r="C33" s="36"/>
      <c r="D33" s="15"/>
      <c r="E33" s="15"/>
      <c r="F33" s="15"/>
      <c r="G33" s="16"/>
      <c r="H33" s="17"/>
      <c r="I33" s="18"/>
    </row>
    <row r="34" spans="2:9" x14ac:dyDescent="0.2">
      <c r="B34" s="108"/>
      <c r="C34" s="36"/>
      <c r="D34" s="15"/>
      <c r="E34" s="15"/>
      <c r="F34" s="15"/>
      <c r="G34" s="16"/>
      <c r="H34" s="17"/>
      <c r="I34" s="18"/>
    </row>
    <row r="35" spans="2:9" x14ac:dyDescent="0.2">
      <c r="B35" s="108"/>
      <c r="C35" s="36"/>
      <c r="D35" s="15"/>
      <c r="E35" s="15"/>
      <c r="F35" s="15"/>
      <c r="G35" s="16"/>
      <c r="H35" s="17"/>
      <c r="I35" s="18"/>
    </row>
    <row r="36" spans="2:9" x14ac:dyDescent="0.2">
      <c r="B36" s="108"/>
      <c r="C36" s="36"/>
      <c r="D36" s="15"/>
      <c r="E36" s="15"/>
      <c r="F36" s="15"/>
      <c r="G36" s="16"/>
      <c r="H36" s="17"/>
      <c r="I36" s="18"/>
    </row>
    <row r="37" spans="2:9" x14ac:dyDescent="0.2">
      <c r="B37" s="108"/>
      <c r="C37" s="36"/>
      <c r="D37" s="15"/>
      <c r="E37" s="15"/>
      <c r="F37" s="15"/>
      <c r="G37" s="16"/>
      <c r="H37" s="17"/>
      <c r="I37" s="18"/>
    </row>
    <row r="38" spans="2:9" x14ac:dyDescent="0.2">
      <c r="B38" s="108"/>
      <c r="C38" s="36"/>
      <c r="D38" s="15"/>
      <c r="E38" s="15"/>
      <c r="F38" s="15"/>
      <c r="G38" s="16"/>
      <c r="H38" s="17"/>
      <c r="I38" s="18"/>
    </row>
    <row r="39" spans="2:9" x14ac:dyDescent="0.2">
      <c r="B39" s="108"/>
      <c r="C39" s="36"/>
      <c r="D39" s="15"/>
      <c r="E39" s="15"/>
      <c r="F39" s="15"/>
      <c r="G39" s="16"/>
      <c r="H39" s="17"/>
      <c r="I39" s="18"/>
    </row>
    <row r="40" spans="2:9" x14ac:dyDescent="0.2">
      <c r="B40" s="108"/>
      <c r="C40" s="36"/>
      <c r="D40" s="15"/>
      <c r="E40" s="15"/>
      <c r="F40" s="15"/>
      <c r="G40" s="16"/>
      <c r="H40" s="17"/>
      <c r="I40" s="18"/>
    </row>
    <row r="41" spans="2:9" x14ac:dyDescent="0.2">
      <c r="B41" s="108"/>
      <c r="C41" s="36"/>
      <c r="D41" s="15"/>
      <c r="E41" s="15"/>
      <c r="F41" s="15"/>
      <c r="G41" s="16"/>
      <c r="H41" s="17"/>
      <c r="I41" s="18"/>
    </row>
    <row r="42" spans="2:9" x14ac:dyDescent="0.2">
      <c r="B42" s="108"/>
      <c r="C42" s="36"/>
      <c r="D42" s="15"/>
      <c r="E42" s="15"/>
      <c r="F42" s="15"/>
      <c r="G42" s="16"/>
      <c r="H42" s="17"/>
      <c r="I42" s="18"/>
    </row>
    <row r="43" spans="2:9" x14ac:dyDescent="0.2">
      <c r="B43" s="108"/>
      <c r="C43" s="36"/>
      <c r="D43" s="15"/>
      <c r="E43" s="15"/>
      <c r="F43" s="15"/>
      <c r="G43" s="16"/>
      <c r="H43" s="17"/>
      <c r="I43" s="18"/>
    </row>
    <row r="44" spans="2:9" x14ac:dyDescent="0.2">
      <c r="B44" s="108"/>
      <c r="C44" s="36"/>
      <c r="D44" s="15"/>
      <c r="E44" s="15"/>
      <c r="F44" s="15"/>
      <c r="G44" s="16"/>
      <c r="H44" s="17"/>
      <c r="I44" s="18"/>
    </row>
    <row r="45" spans="2:9" x14ac:dyDescent="0.2">
      <c r="B45" s="108"/>
      <c r="C45" s="36"/>
      <c r="D45" s="15"/>
      <c r="E45" s="15"/>
      <c r="F45" s="15"/>
      <c r="G45" s="16"/>
      <c r="H45" s="17"/>
      <c r="I45" s="18"/>
    </row>
    <row r="46" spans="2:9" x14ac:dyDescent="0.2">
      <c r="B46" s="108"/>
      <c r="C46" s="36"/>
      <c r="D46" s="15"/>
      <c r="E46" s="15"/>
      <c r="F46" s="15"/>
      <c r="G46" s="16"/>
      <c r="H46" s="17"/>
      <c r="I46" s="18"/>
    </row>
    <row r="47" spans="2:9" x14ac:dyDescent="0.2">
      <c r="B47" s="108"/>
      <c r="C47" s="36"/>
      <c r="D47" s="15"/>
      <c r="E47" s="15"/>
      <c r="F47" s="15"/>
      <c r="G47" s="16"/>
      <c r="H47" s="17"/>
      <c r="I47" s="18"/>
    </row>
    <row r="48" spans="2:9" x14ac:dyDescent="0.2">
      <c r="B48" s="108"/>
      <c r="C48" s="36"/>
      <c r="D48" s="15"/>
      <c r="E48" s="15"/>
      <c r="F48" s="15"/>
      <c r="G48" s="16"/>
      <c r="H48" s="17"/>
      <c r="I48" s="18"/>
    </row>
    <row r="49" spans="2:9" x14ac:dyDescent="0.2">
      <c r="B49" s="108"/>
      <c r="C49" s="36"/>
      <c r="D49" s="15"/>
      <c r="E49" s="15"/>
      <c r="F49" s="15"/>
      <c r="G49" s="16"/>
      <c r="H49" s="17"/>
      <c r="I49" s="18"/>
    </row>
    <row r="50" spans="2:9" x14ac:dyDescent="0.2">
      <c r="B50" s="108"/>
      <c r="C50" s="36"/>
      <c r="D50" s="15"/>
      <c r="E50" s="15"/>
      <c r="F50" s="15"/>
      <c r="G50" s="16"/>
      <c r="H50" s="17"/>
      <c r="I50" s="18"/>
    </row>
    <row r="51" spans="2:9" x14ac:dyDescent="0.2">
      <c r="B51" s="108"/>
      <c r="C51" s="36"/>
      <c r="D51" s="15"/>
      <c r="E51" s="15"/>
      <c r="F51" s="15"/>
      <c r="G51" s="16"/>
      <c r="H51" s="17"/>
      <c r="I51" s="18"/>
    </row>
    <row r="52" spans="2:9" x14ac:dyDescent="0.2">
      <c r="B52" s="108"/>
      <c r="C52" s="36"/>
      <c r="D52" s="15"/>
      <c r="E52" s="15"/>
      <c r="F52" s="15"/>
      <c r="G52" s="16"/>
      <c r="H52" s="17"/>
      <c r="I52" s="18"/>
    </row>
    <row r="53" spans="2:9" x14ac:dyDescent="0.2">
      <c r="B53" s="108"/>
      <c r="C53" s="36"/>
      <c r="D53" s="15"/>
      <c r="E53" s="15"/>
      <c r="F53" s="15"/>
      <c r="G53" s="16"/>
      <c r="H53" s="17"/>
      <c r="I53" s="18"/>
    </row>
    <row r="54" spans="2:9" x14ac:dyDescent="0.2">
      <c r="B54" s="108"/>
      <c r="C54" s="36"/>
      <c r="D54" s="15"/>
      <c r="E54" s="15"/>
      <c r="F54" s="15"/>
      <c r="G54" s="16"/>
      <c r="H54" s="17"/>
      <c r="I54" s="18"/>
    </row>
    <row r="55" spans="2:9" x14ac:dyDescent="0.2">
      <c r="B55" s="108"/>
      <c r="C55" s="36"/>
      <c r="D55" s="15"/>
      <c r="E55" s="15"/>
      <c r="F55" s="15"/>
      <c r="G55" s="16"/>
      <c r="H55" s="17"/>
      <c r="I55" s="18"/>
    </row>
    <row r="56" spans="2:9" x14ac:dyDescent="0.2">
      <c r="B56" s="108"/>
      <c r="C56" s="36"/>
      <c r="D56" s="15"/>
      <c r="E56" s="15"/>
      <c r="F56" s="15"/>
      <c r="G56" s="16"/>
      <c r="H56" s="17"/>
      <c r="I56" s="18"/>
    </row>
    <row r="57" spans="2:9" x14ac:dyDescent="0.2">
      <c r="B57" s="108"/>
      <c r="C57" s="36"/>
      <c r="D57" s="15"/>
      <c r="E57" s="15"/>
      <c r="F57" s="15"/>
      <c r="G57" s="16"/>
      <c r="H57" s="17"/>
      <c r="I57" s="18"/>
    </row>
    <row r="58" spans="2:9" x14ac:dyDescent="0.2">
      <c r="B58" s="108"/>
      <c r="C58" s="36"/>
      <c r="D58" s="15"/>
      <c r="E58" s="15"/>
      <c r="F58" s="15"/>
      <c r="G58" s="16"/>
      <c r="H58" s="17"/>
      <c r="I58" s="18"/>
    </row>
    <row r="59" spans="2:9" x14ac:dyDescent="0.2">
      <c r="B59" s="108"/>
      <c r="C59" s="36"/>
      <c r="D59" s="15"/>
      <c r="E59" s="15"/>
      <c r="F59" s="15"/>
      <c r="G59" s="16"/>
      <c r="H59" s="17"/>
      <c r="I59" s="18"/>
    </row>
    <row r="60" spans="2:9" x14ac:dyDescent="0.2">
      <c r="B60" s="108"/>
      <c r="C60" s="36"/>
      <c r="D60" s="15"/>
      <c r="E60" s="15"/>
      <c r="F60" s="15"/>
      <c r="G60" s="16"/>
      <c r="H60" s="17"/>
      <c r="I60" s="18"/>
    </row>
    <row r="61" spans="2:9" x14ac:dyDescent="0.2">
      <c r="B61" s="112"/>
      <c r="C61" s="124"/>
      <c r="D61" s="70"/>
      <c r="E61" s="15"/>
      <c r="F61" s="15"/>
      <c r="G61" s="16"/>
      <c r="H61" s="17" t="str">
        <f t="shared" si="0"/>
        <v/>
      </c>
      <c r="I61" s="18"/>
    </row>
    <row r="62" spans="2:9" x14ac:dyDescent="0.2">
      <c r="B62" s="112"/>
      <c r="C62" s="124"/>
      <c r="D62" s="70"/>
      <c r="E62" s="15"/>
      <c r="F62" s="15"/>
      <c r="G62" s="16"/>
      <c r="H62" s="17" t="str">
        <f t="shared" si="0"/>
        <v/>
      </c>
      <c r="I62" s="18"/>
    </row>
    <row r="63" spans="2:9" x14ac:dyDescent="0.2">
      <c r="B63" s="112"/>
      <c r="C63" s="124"/>
      <c r="D63" s="70"/>
      <c r="E63" s="15"/>
      <c r="F63" s="15"/>
      <c r="G63" s="16"/>
      <c r="H63" s="17" t="str">
        <f t="shared" si="0"/>
        <v/>
      </c>
      <c r="I63" s="18"/>
    </row>
    <row r="64" spans="2:9" x14ac:dyDescent="0.2">
      <c r="B64" s="112"/>
      <c r="C64" s="124"/>
      <c r="D64" s="70"/>
      <c r="E64" s="15"/>
      <c r="F64" s="15"/>
      <c r="G64" s="16"/>
      <c r="H64" s="17" t="str">
        <f t="shared" si="0"/>
        <v/>
      </c>
      <c r="I64" s="18"/>
    </row>
    <row r="65" spans="2:9" x14ac:dyDescent="0.2">
      <c r="B65" s="112"/>
      <c r="C65" s="124"/>
      <c r="D65" s="70"/>
      <c r="E65" s="15"/>
      <c r="F65" s="15"/>
      <c r="G65" s="16"/>
      <c r="H65" s="17" t="str">
        <f t="shared" si="0"/>
        <v/>
      </c>
      <c r="I65" s="18"/>
    </row>
    <row r="66" spans="2:9" x14ac:dyDescent="0.2">
      <c r="B66" s="112"/>
      <c r="C66" s="124"/>
      <c r="D66" s="70"/>
      <c r="E66" s="15"/>
      <c r="F66" s="15"/>
      <c r="G66" s="16"/>
      <c r="H66" s="17"/>
      <c r="I66" s="18"/>
    </row>
    <row r="67" spans="2:9" x14ac:dyDescent="0.2">
      <c r="B67" s="112"/>
      <c r="C67" s="124"/>
      <c r="D67" s="70"/>
      <c r="E67" s="15"/>
      <c r="F67" s="15"/>
      <c r="G67" s="16"/>
      <c r="H67" s="17"/>
      <c r="I67" s="18"/>
    </row>
    <row r="68" spans="2:9" x14ac:dyDescent="0.2">
      <c r="B68" s="112"/>
      <c r="C68" s="124"/>
      <c r="D68" s="70"/>
      <c r="E68" s="15"/>
      <c r="F68" s="15"/>
      <c r="G68" s="16"/>
      <c r="H68" s="17" t="str">
        <f t="shared" si="0"/>
        <v/>
      </c>
      <c r="I68" s="18"/>
    </row>
    <row r="69" spans="2:9" x14ac:dyDescent="0.2">
      <c r="B69" s="112"/>
      <c r="C69" s="124"/>
      <c r="D69" s="70"/>
      <c r="E69" s="15"/>
      <c r="F69" s="15"/>
      <c r="G69" s="16"/>
      <c r="H69" s="17" t="str">
        <f t="shared" si="0"/>
        <v/>
      </c>
      <c r="I69" s="18"/>
    </row>
    <row r="70" spans="2:9" x14ac:dyDescent="0.2">
      <c r="B70" s="112"/>
      <c r="C70" s="124"/>
      <c r="D70" s="70"/>
      <c r="E70" s="15"/>
      <c r="F70" s="15"/>
      <c r="G70" s="16"/>
      <c r="H70" s="17" t="str">
        <f t="shared" si="0"/>
        <v/>
      </c>
      <c r="I70" s="18"/>
    </row>
    <row r="71" spans="2:9" x14ac:dyDescent="0.2">
      <c r="B71" s="112"/>
      <c r="C71" s="124"/>
      <c r="D71" s="70"/>
      <c r="E71" s="15"/>
      <c r="F71" s="15"/>
      <c r="G71" s="16"/>
      <c r="H71" s="17" t="str">
        <f t="shared" si="0"/>
        <v/>
      </c>
      <c r="I71" s="18"/>
    </row>
    <row r="72" spans="2:9" x14ac:dyDescent="0.2">
      <c r="B72" s="112"/>
      <c r="C72" s="124"/>
      <c r="D72" s="70"/>
      <c r="E72" s="15"/>
      <c r="F72" s="15"/>
      <c r="G72" s="16"/>
      <c r="H72" s="17"/>
      <c r="I72" s="18"/>
    </row>
    <row r="73" spans="2:9" x14ac:dyDescent="0.2">
      <c r="B73" s="112"/>
      <c r="C73" s="124"/>
      <c r="D73" s="70"/>
      <c r="E73" s="15"/>
      <c r="F73" s="15"/>
      <c r="G73" s="16"/>
      <c r="H73" s="17" t="str">
        <f t="shared" ref="H73:H77" si="1">IF(D73="","",F73*G73)</f>
        <v/>
      </c>
      <c r="I73" s="18"/>
    </row>
    <row r="74" spans="2:9" x14ac:dyDescent="0.2">
      <c r="B74" s="112"/>
      <c r="C74" s="124"/>
      <c r="D74" s="70"/>
      <c r="E74" s="15"/>
      <c r="F74" s="15"/>
      <c r="G74" s="16"/>
      <c r="H74" s="17" t="str">
        <f t="shared" si="1"/>
        <v/>
      </c>
      <c r="I74" s="18"/>
    </row>
    <row r="75" spans="2:9" x14ac:dyDescent="0.2">
      <c r="B75" s="112"/>
      <c r="C75" s="124"/>
      <c r="D75" s="70"/>
      <c r="E75" s="15"/>
      <c r="F75" s="15"/>
      <c r="G75" s="16"/>
      <c r="H75" s="17" t="str">
        <f t="shared" si="1"/>
        <v/>
      </c>
      <c r="I75" s="18"/>
    </row>
    <row r="76" spans="2:9" x14ac:dyDescent="0.2">
      <c r="B76" s="112"/>
      <c r="C76" s="124"/>
      <c r="D76" s="70"/>
      <c r="E76" s="15"/>
      <c r="F76" s="15"/>
      <c r="G76" s="16"/>
      <c r="H76" s="17" t="str">
        <f t="shared" si="1"/>
        <v/>
      </c>
      <c r="I76" s="18"/>
    </row>
    <row r="77" spans="2:9" x14ac:dyDescent="0.2">
      <c r="B77" s="112"/>
      <c r="C77" s="124"/>
      <c r="D77" s="70"/>
      <c r="E77" s="15"/>
      <c r="F77" s="15"/>
      <c r="G77" s="16"/>
      <c r="H77" s="17" t="str">
        <f t="shared" si="1"/>
        <v/>
      </c>
      <c r="I77" s="18"/>
    </row>
    <row r="78" spans="2:9" s="30" customFormat="1" ht="24.95" customHeight="1" x14ac:dyDescent="0.2">
      <c r="B78" s="84" t="str">
        <f>$B$10</f>
        <v>C7.6</v>
      </c>
      <c r="C78" s="31" t="s">
        <v>2708</v>
      </c>
      <c r="D78" s="32"/>
      <c r="E78" s="32"/>
      <c r="F78" s="33"/>
      <c r="G78" s="32"/>
      <c r="H78" s="34">
        <f>SUM(H9:H77)</f>
        <v>0</v>
      </c>
      <c r="I78" s="35"/>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16E6-34D4-4A1D-B9BA-877796141B5E}">
  <sheetPr codeName="Sheet16"/>
  <dimension ref="B1:I126"/>
  <sheetViews>
    <sheetView view="pageBreakPreview" topLeftCell="A28" zoomScale="70" zoomScaleNormal="85" zoomScaleSheetLayoutView="70" workbookViewId="0">
      <selection activeCell="F14" sqref="F14:G17"/>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7" width="15.7109375" style="230" customWidth="1"/>
    <col min="8" max="8" width="15.7109375" style="197" customWidth="1"/>
    <col min="9" max="9" width="0.85546875" style="197" customWidth="1"/>
    <col min="10" max="16384" width="6.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305"/>
      <c r="C3" s="234"/>
      <c r="D3" s="305"/>
      <c r="E3" s="305"/>
      <c r="F3" s="305"/>
      <c r="G3" s="305"/>
      <c r="H3" s="235"/>
    </row>
    <row r="4" spans="2:9" x14ac:dyDescent="0.2">
      <c r="B4" s="417" t="s">
        <v>8</v>
      </c>
      <c r="C4" s="418"/>
      <c r="D4" s="418"/>
      <c r="E4" s="418"/>
      <c r="F4" s="418"/>
      <c r="G4" s="418"/>
      <c r="H4" s="424" t="str">
        <f>"CHAPTER "&amp;B10</f>
        <v>CHAPTER C8.1</v>
      </c>
      <c r="I4" s="307"/>
    </row>
    <row r="5" spans="2:9" ht="7.5" customHeight="1" x14ac:dyDescent="0.2">
      <c r="B5" s="420" t="str">
        <f>ContractDescription</f>
        <v>REHABILITATION OF PROVINCIAL ROAD P47-3 (KM 38.00 TO KM 48.00) IN THE EMPANGENI REGION</v>
      </c>
      <c r="C5" s="421"/>
      <c r="D5" s="421"/>
      <c r="E5" s="421"/>
      <c r="F5" s="421"/>
      <c r="G5" s="421"/>
      <c r="H5" s="425"/>
      <c r="I5" s="199"/>
    </row>
    <row r="6" spans="2:9" ht="12.75" customHeight="1" x14ac:dyDescent="0.2">
      <c r="B6" s="420"/>
      <c r="C6" s="421"/>
      <c r="D6" s="421"/>
      <c r="E6" s="421"/>
      <c r="F6" s="421"/>
      <c r="G6" s="421"/>
      <c r="H6" s="425"/>
      <c r="I6" s="199"/>
    </row>
    <row r="7" spans="2:9" ht="7.5" customHeight="1" x14ac:dyDescent="0.2">
      <c r="B7" s="422"/>
      <c r="C7" s="423"/>
      <c r="D7" s="423"/>
      <c r="E7" s="423"/>
      <c r="F7" s="423"/>
      <c r="G7" s="423"/>
      <c r="H7" s="426"/>
      <c r="I7" s="199"/>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IF(D9="","",F9*G9)</f>
        <v/>
      </c>
      <c r="I9" s="206"/>
    </row>
    <row r="10" spans="2:9" x14ac:dyDescent="0.2">
      <c r="B10" s="257" t="s">
        <v>411</v>
      </c>
      <c r="C10" s="204" t="s">
        <v>412</v>
      </c>
      <c r="D10" s="205"/>
      <c r="E10" s="205"/>
      <c r="F10" s="205"/>
      <c r="G10" s="205"/>
      <c r="H10" s="203" t="str">
        <f t="shared" ref="H10:H59" si="0">IF(D10="","",F10*G10)</f>
        <v/>
      </c>
      <c r="I10" s="206"/>
    </row>
    <row r="11" spans="2:9" x14ac:dyDescent="0.2">
      <c r="B11" s="243"/>
      <c r="C11" s="193"/>
      <c r="D11" s="205"/>
      <c r="E11" s="205"/>
      <c r="F11" s="205"/>
      <c r="G11" s="205"/>
      <c r="H11" s="203" t="str">
        <f t="shared" si="0"/>
        <v/>
      </c>
      <c r="I11" s="206"/>
    </row>
    <row r="12" spans="2:9" x14ac:dyDescent="0.2">
      <c r="B12" s="243" t="s">
        <v>413</v>
      </c>
      <c r="C12" s="193" t="s">
        <v>414</v>
      </c>
      <c r="D12" s="205"/>
      <c r="E12" s="205"/>
      <c r="F12" s="205"/>
      <c r="G12" s="205"/>
      <c r="H12" s="203" t="str">
        <f t="shared" si="0"/>
        <v/>
      </c>
      <c r="I12" s="206"/>
    </row>
    <row r="13" spans="2:9" x14ac:dyDescent="0.2">
      <c r="B13" s="243"/>
      <c r="C13" s="193"/>
      <c r="D13" s="205"/>
      <c r="E13" s="205"/>
      <c r="F13" s="205"/>
      <c r="G13" s="205"/>
      <c r="H13" s="203" t="str">
        <f t="shared" si="0"/>
        <v/>
      </c>
      <c r="I13" s="206"/>
    </row>
    <row r="14" spans="2:9" x14ac:dyDescent="0.2">
      <c r="B14" s="243" t="s">
        <v>415</v>
      </c>
      <c r="C14" s="193" t="s">
        <v>416</v>
      </c>
      <c r="D14" s="205" t="s">
        <v>1345</v>
      </c>
      <c r="E14" s="205"/>
      <c r="F14" s="207"/>
      <c r="G14" s="208"/>
      <c r="H14" s="203">
        <f t="shared" si="0"/>
        <v>0</v>
      </c>
      <c r="I14" s="209"/>
    </row>
    <row r="15" spans="2:9" x14ac:dyDescent="0.2">
      <c r="B15" s="243"/>
      <c r="C15" s="193"/>
      <c r="D15" s="205"/>
      <c r="E15" s="205"/>
      <c r="F15" s="207"/>
      <c r="G15" s="208"/>
      <c r="H15" s="203" t="str">
        <f t="shared" si="0"/>
        <v/>
      </c>
      <c r="I15" s="209"/>
    </row>
    <row r="16" spans="2:9" ht="25.5" x14ac:dyDescent="0.2">
      <c r="B16" s="243" t="s">
        <v>417</v>
      </c>
      <c r="C16" s="193" t="s">
        <v>418</v>
      </c>
      <c r="D16" s="205" t="s">
        <v>1345</v>
      </c>
      <c r="E16" s="213" t="s">
        <v>10</v>
      </c>
      <c r="F16" s="207"/>
      <c r="G16" s="270"/>
      <c r="H16" s="203">
        <f t="shared" si="0"/>
        <v>0</v>
      </c>
    </row>
    <row r="17" spans="2:9" x14ac:dyDescent="0.2">
      <c r="B17" s="243"/>
      <c r="C17" s="193"/>
      <c r="D17" s="205"/>
      <c r="E17" s="213"/>
      <c r="F17" s="207"/>
      <c r="G17" s="213"/>
      <c r="H17" s="203" t="str">
        <f t="shared" si="0"/>
        <v/>
      </c>
    </row>
    <row r="18" spans="2:9" x14ac:dyDescent="0.2">
      <c r="B18" s="243"/>
      <c r="C18" s="193"/>
      <c r="D18" s="205"/>
      <c r="E18" s="205"/>
      <c r="F18" s="207"/>
      <c r="G18" s="205"/>
      <c r="H18" s="203" t="str">
        <f t="shared" si="0"/>
        <v/>
      </c>
      <c r="I18" s="206"/>
    </row>
    <row r="19" spans="2:9" x14ac:dyDescent="0.2">
      <c r="B19" s="243"/>
      <c r="C19" s="193"/>
      <c r="D19" s="205"/>
      <c r="E19" s="205"/>
      <c r="F19" s="207"/>
      <c r="G19" s="205"/>
      <c r="H19" s="203" t="str">
        <f t="shared" si="0"/>
        <v/>
      </c>
      <c r="I19" s="206"/>
    </row>
    <row r="20" spans="2:9" x14ac:dyDescent="0.2">
      <c r="B20" s="243"/>
      <c r="C20" s="193"/>
      <c r="D20" s="205"/>
      <c r="E20" s="205"/>
      <c r="F20" s="207"/>
      <c r="G20" s="208"/>
      <c r="H20" s="203" t="str">
        <f t="shared" si="0"/>
        <v/>
      </c>
      <c r="I20" s="209"/>
    </row>
    <row r="21" spans="2:9" x14ac:dyDescent="0.2">
      <c r="B21" s="243"/>
      <c r="C21" s="193"/>
      <c r="D21" s="205"/>
      <c r="E21" s="205"/>
      <c r="F21" s="207"/>
      <c r="G21" s="274"/>
      <c r="H21" s="203" t="str">
        <f t="shared" si="0"/>
        <v/>
      </c>
      <c r="I21" s="206"/>
    </row>
    <row r="22" spans="2:9" x14ac:dyDescent="0.2">
      <c r="B22" s="243"/>
      <c r="C22" s="193"/>
      <c r="D22" s="205"/>
      <c r="E22" s="205"/>
      <c r="F22" s="207"/>
      <c r="G22" s="274"/>
      <c r="H22" s="203" t="str">
        <f t="shared" si="0"/>
        <v/>
      </c>
      <c r="I22" s="206"/>
    </row>
    <row r="23" spans="2:9" x14ac:dyDescent="0.2">
      <c r="B23" s="243"/>
      <c r="C23" s="193"/>
      <c r="D23" s="205"/>
      <c r="E23" s="205"/>
      <c r="F23" s="207"/>
      <c r="G23" s="208"/>
      <c r="H23" s="203" t="str">
        <f t="shared" si="0"/>
        <v/>
      </c>
      <c r="I23" s="209"/>
    </row>
    <row r="24" spans="2:9" x14ac:dyDescent="0.2">
      <c r="B24" s="243"/>
      <c r="C24" s="193"/>
      <c r="D24" s="205"/>
      <c r="E24" s="205"/>
      <c r="F24" s="207"/>
      <c r="G24" s="208"/>
      <c r="H24" s="203" t="str">
        <f t="shared" si="0"/>
        <v/>
      </c>
      <c r="I24" s="209"/>
    </row>
    <row r="25" spans="2:9" x14ac:dyDescent="0.2">
      <c r="B25" s="243"/>
      <c r="C25" s="193"/>
      <c r="D25" s="205"/>
      <c r="E25" s="205"/>
      <c r="F25" s="207"/>
      <c r="G25" s="274"/>
      <c r="H25" s="203" t="str">
        <f t="shared" si="0"/>
        <v/>
      </c>
      <c r="I25" s="206"/>
    </row>
    <row r="26" spans="2:9" x14ac:dyDescent="0.2">
      <c r="B26" s="243"/>
      <c r="C26" s="193"/>
      <c r="D26" s="205"/>
      <c r="E26" s="205"/>
      <c r="F26" s="207"/>
      <c r="G26" s="274"/>
      <c r="H26" s="203" t="str">
        <f t="shared" si="0"/>
        <v/>
      </c>
      <c r="I26" s="206"/>
    </row>
    <row r="27" spans="2:9" x14ac:dyDescent="0.2">
      <c r="B27" s="243"/>
      <c r="C27" s="193"/>
      <c r="D27" s="205"/>
      <c r="E27" s="205"/>
      <c r="F27" s="207"/>
      <c r="G27" s="276"/>
      <c r="H27" s="203" t="str">
        <f t="shared" si="0"/>
        <v/>
      </c>
      <c r="I27" s="206"/>
    </row>
    <row r="28" spans="2:9" x14ac:dyDescent="0.2">
      <c r="B28" s="243"/>
      <c r="C28" s="193"/>
      <c r="D28" s="205"/>
      <c r="E28" s="205"/>
      <c r="F28" s="207"/>
      <c r="G28" s="276"/>
      <c r="H28" s="203" t="str">
        <f t="shared" si="0"/>
        <v/>
      </c>
      <c r="I28" s="206"/>
    </row>
    <row r="29" spans="2:9" x14ac:dyDescent="0.2">
      <c r="B29" s="243"/>
      <c r="C29" s="193"/>
      <c r="D29" s="205"/>
      <c r="E29" s="205"/>
      <c r="F29" s="205"/>
      <c r="G29" s="205"/>
      <c r="H29" s="203" t="str">
        <f t="shared" si="0"/>
        <v/>
      </c>
      <c r="I29" s="206"/>
    </row>
    <row r="30" spans="2:9" x14ac:dyDescent="0.2">
      <c r="B30" s="243"/>
      <c r="C30" s="193"/>
      <c r="D30" s="205"/>
      <c r="E30" s="205"/>
      <c r="F30" s="205"/>
      <c r="G30" s="205"/>
      <c r="H30" s="203" t="str">
        <f t="shared" si="0"/>
        <v/>
      </c>
      <c r="I30" s="206"/>
    </row>
    <row r="31" spans="2:9" x14ac:dyDescent="0.2">
      <c r="B31" s="243"/>
      <c r="C31" s="193"/>
      <c r="D31" s="205"/>
      <c r="E31" s="205"/>
      <c r="F31" s="205"/>
      <c r="G31" s="208"/>
      <c r="H31" s="203" t="str">
        <f t="shared" si="0"/>
        <v/>
      </c>
      <c r="I31" s="206"/>
    </row>
    <row r="32" spans="2:9" x14ac:dyDescent="0.2">
      <c r="B32" s="243"/>
      <c r="C32" s="193"/>
      <c r="D32" s="205"/>
      <c r="E32" s="205"/>
      <c r="F32" s="205"/>
      <c r="G32" s="208"/>
      <c r="H32" s="203" t="str">
        <f t="shared" si="0"/>
        <v/>
      </c>
      <c r="I32" s="206"/>
    </row>
    <row r="33" spans="2:9" x14ac:dyDescent="0.2">
      <c r="B33" s="243"/>
      <c r="C33" s="193"/>
      <c r="D33" s="205"/>
      <c r="E33" s="205"/>
      <c r="F33" s="205"/>
      <c r="G33" s="208"/>
      <c r="H33" s="203" t="str">
        <f t="shared" si="0"/>
        <v/>
      </c>
      <c r="I33" s="206"/>
    </row>
    <row r="34" spans="2:9" x14ac:dyDescent="0.2">
      <c r="B34" s="243"/>
      <c r="C34" s="193"/>
      <c r="D34" s="205"/>
      <c r="E34" s="205"/>
      <c r="F34" s="205"/>
      <c r="G34" s="208"/>
      <c r="H34" s="203" t="str">
        <f t="shared" si="0"/>
        <v/>
      </c>
      <c r="I34" s="206"/>
    </row>
    <row r="35" spans="2:9" x14ac:dyDescent="0.2">
      <c r="B35" s="243"/>
      <c r="C35" s="193"/>
      <c r="D35" s="205"/>
      <c r="E35" s="205"/>
      <c r="F35" s="205"/>
      <c r="G35" s="208"/>
      <c r="H35" s="203" t="str">
        <f t="shared" si="0"/>
        <v/>
      </c>
      <c r="I35" s="206"/>
    </row>
    <row r="36" spans="2:9" x14ac:dyDescent="0.2">
      <c r="B36" s="243"/>
      <c r="C36" s="193"/>
      <c r="D36" s="205"/>
      <c r="E36" s="205"/>
      <c r="F36" s="205"/>
      <c r="G36" s="208"/>
      <c r="H36" s="203" t="str">
        <f t="shared" si="0"/>
        <v/>
      </c>
      <c r="I36" s="206"/>
    </row>
    <row r="37" spans="2:9" x14ac:dyDescent="0.2">
      <c r="B37" s="243"/>
      <c r="C37" s="193"/>
      <c r="D37" s="205"/>
      <c r="E37" s="205"/>
      <c r="F37" s="205"/>
      <c r="G37" s="208"/>
      <c r="H37" s="203" t="str">
        <f t="shared" si="0"/>
        <v/>
      </c>
      <c r="I37" s="206"/>
    </row>
    <row r="38" spans="2:9" x14ac:dyDescent="0.2">
      <c r="B38" s="243"/>
      <c r="C38" s="193"/>
      <c r="D38" s="205"/>
      <c r="E38" s="205"/>
      <c r="F38" s="205"/>
      <c r="G38" s="208"/>
      <c r="H38" s="203" t="str">
        <f t="shared" si="0"/>
        <v/>
      </c>
      <c r="I38" s="206"/>
    </row>
    <row r="39" spans="2:9" x14ac:dyDescent="0.2">
      <c r="B39" s="243"/>
      <c r="C39" s="193"/>
      <c r="D39" s="205"/>
      <c r="E39" s="205"/>
      <c r="F39" s="205"/>
      <c r="G39" s="208"/>
      <c r="H39" s="203" t="str">
        <f t="shared" si="0"/>
        <v/>
      </c>
      <c r="I39" s="206"/>
    </row>
    <row r="40" spans="2:9" x14ac:dyDescent="0.2">
      <c r="B40" s="205"/>
      <c r="C40" s="193"/>
      <c r="D40" s="205"/>
      <c r="E40" s="205"/>
      <c r="F40" s="205"/>
      <c r="G40" s="208"/>
      <c r="H40" s="203" t="str">
        <f t="shared" si="0"/>
        <v/>
      </c>
      <c r="I40" s="206"/>
    </row>
    <row r="41" spans="2:9" x14ac:dyDescent="0.2">
      <c r="B41" s="243"/>
      <c r="C41" s="193"/>
      <c r="D41" s="205"/>
      <c r="E41" s="205"/>
      <c r="F41" s="205"/>
      <c r="G41" s="208"/>
      <c r="H41" s="203" t="str">
        <f t="shared" si="0"/>
        <v/>
      </c>
      <c r="I41" s="206"/>
    </row>
    <row r="42" spans="2:9" x14ac:dyDescent="0.2">
      <c r="B42" s="243"/>
      <c r="C42" s="193"/>
      <c r="D42" s="205"/>
      <c r="E42" s="205"/>
      <c r="F42" s="205"/>
      <c r="G42" s="241"/>
      <c r="H42" s="203" t="str">
        <f t="shared" si="0"/>
        <v/>
      </c>
      <c r="I42" s="206"/>
    </row>
    <row r="43" spans="2:9" x14ac:dyDescent="0.2">
      <c r="B43" s="243"/>
      <c r="C43" s="193"/>
      <c r="D43" s="205"/>
      <c r="E43" s="205"/>
      <c r="F43" s="205"/>
      <c r="G43" s="241"/>
      <c r="H43" s="203" t="str">
        <f t="shared" si="0"/>
        <v/>
      </c>
      <c r="I43" s="206"/>
    </row>
    <row r="44" spans="2:9" x14ac:dyDescent="0.2">
      <c r="B44" s="243"/>
      <c r="C44" s="193"/>
      <c r="D44" s="205"/>
      <c r="E44" s="205"/>
      <c r="F44" s="205"/>
      <c r="G44" s="241"/>
      <c r="H44" s="203" t="str">
        <f t="shared" si="0"/>
        <v/>
      </c>
      <c r="I44" s="206"/>
    </row>
    <row r="45" spans="2:9" x14ac:dyDescent="0.2">
      <c r="B45" s="243"/>
      <c r="C45" s="193"/>
      <c r="D45" s="205"/>
      <c r="E45" s="205"/>
      <c r="F45" s="205"/>
      <c r="G45" s="241"/>
      <c r="H45" s="203" t="str">
        <f t="shared" si="0"/>
        <v/>
      </c>
      <c r="I45" s="206"/>
    </row>
    <row r="46" spans="2:9" x14ac:dyDescent="0.2">
      <c r="B46" s="243"/>
      <c r="C46" s="193"/>
      <c r="D46" s="205"/>
      <c r="E46" s="205"/>
      <c r="F46" s="205"/>
      <c r="G46" s="241"/>
      <c r="H46" s="203" t="str">
        <f t="shared" si="0"/>
        <v/>
      </c>
      <c r="I46" s="206"/>
    </row>
    <row r="47" spans="2:9" x14ac:dyDescent="0.2">
      <c r="B47" s="243"/>
      <c r="C47" s="193"/>
      <c r="D47" s="213"/>
      <c r="E47" s="213"/>
      <c r="F47" s="213"/>
      <c r="G47" s="241"/>
      <c r="H47" s="203" t="str">
        <f t="shared" si="0"/>
        <v/>
      </c>
    </row>
    <row r="48" spans="2:9" x14ac:dyDescent="0.2">
      <c r="B48" s="243"/>
      <c r="C48" s="193"/>
      <c r="D48" s="205"/>
      <c r="E48" s="205"/>
      <c r="F48" s="205"/>
      <c r="G48" s="241"/>
      <c r="H48" s="203" t="str">
        <f t="shared" si="0"/>
        <v/>
      </c>
      <c r="I48" s="206"/>
    </row>
    <row r="49" spans="2:9" x14ac:dyDescent="0.2">
      <c r="B49" s="243"/>
      <c r="C49" s="217"/>
      <c r="D49" s="213"/>
      <c r="E49" s="213"/>
      <c r="F49" s="213"/>
      <c r="G49" s="241"/>
      <c r="H49" s="203" t="str">
        <f t="shared" si="0"/>
        <v/>
      </c>
      <c r="I49" s="246"/>
    </row>
    <row r="50" spans="2:9" x14ac:dyDescent="0.2">
      <c r="B50" s="243"/>
      <c r="C50" s="217"/>
      <c r="D50" s="213"/>
      <c r="E50" s="213"/>
      <c r="F50" s="213"/>
      <c r="G50" s="241"/>
      <c r="H50" s="203" t="str">
        <f t="shared" si="0"/>
        <v/>
      </c>
    </row>
    <row r="51" spans="2:9" x14ac:dyDescent="0.2">
      <c r="B51" s="243"/>
      <c r="C51" s="217"/>
      <c r="D51" s="205"/>
      <c r="E51" s="205"/>
      <c r="F51" s="205"/>
      <c r="G51" s="241"/>
      <c r="H51" s="203" t="str">
        <f t="shared" si="0"/>
        <v/>
      </c>
      <c r="I51" s="206"/>
    </row>
    <row r="52" spans="2:9" x14ac:dyDescent="0.2">
      <c r="B52" s="243"/>
      <c r="C52" s="193"/>
      <c r="D52" s="205"/>
      <c r="E52" s="205"/>
      <c r="F52" s="205"/>
      <c r="G52" s="241"/>
      <c r="H52" s="203" t="str">
        <f t="shared" si="0"/>
        <v/>
      </c>
      <c r="I52" s="206"/>
    </row>
    <row r="53" spans="2:9" x14ac:dyDescent="0.2">
      <c r="B53" s="243"/>
      <c r="C53" s="193"/>
      <c r="D53" s="205"/>
      <c r="E53" s="205"/>
      <c r="F53" s="205"/>
      <c r="G53" s="241"/>
      <c r="H53" s="203" t="str">
        <f t="shared" si="0"/>
        <v/>
      </c>
      <c r="I53" s="206"/>
    </row>
    <row r="54" spans="2:9" x14ac:dyDescent="0.2">
      <c r="B54" s="243"/>
      <c r="C54" s="193"/>
      <c r="D54" s="205"/>
      <c r="E54" s="205"/>
      <c r="F54" s="205"/>
      <c r="G54" s="241"/>
      <c r="H54" s="203" t="str">
        <f t="shared" si="0"/>
        <v/>
      </c>
      <c r="I54" s="206"/>
    </row>
    <row r="55" spans="2:9" x14ac:dyDescent="0.2">
      <c r="B55" s="243"/>
      <c r="C55" s="193"/>
      <c r="D55" s="205"/>
      <c r="E55" s="205"/>
      <c r="F55" s="205"/>
      <c r="G55" s="241"/>
      <c r="H55" s="203" t="str">
        <f t="shared" si="0"/>
        <v/>
      </c>
      <c r="I55" s="206"/>
    </row>
    <row r="56" spans="2:9" x14ac:dyDescent="0.2">
      <c r="B56" s="243"/>
      <c r="C56" s="193"/>
      <c r="D56" s="205"/>
      <c r="E56" s="205"/>
      <c r="F56" s="205"/>
      <c r="G56" s="241"/>
      <c r="H56" s="203" t="str">
        <f t="shared" si="0"/>
        <v/>
      </c>
      <c r="I56" s="206"/>
    </row>
    <row r="57" spans="2:9" x14ac:dyDescent="0.2">
      <c r="B57" s="243"/>
      <c r="C57" s="216"/>
      <c r="D57" s="205"/>
      <c r="E57" s="205"/>
      <c r="F57" s="205"/>
      <c r="G57" s="241"/>
      <c r="H57" s="203" t="str">
        <f t="shared" si="0"/>
        <v/>
      </c>
      <c r="I57" s="206"/>
    </row>
    <row r="58" spans="2:9" x14ac:dyDescent="0.2">
      <c r="B58" s="243"/>
      <c r="C58" s="216"/>
      <c r="D58" s="205"/>
      <c r="E58" s="205"/>
      <c r="F58" s="205"/>
      <c r="G58" s="241"/>
      <c r="H58" s="203" t="str">
        <f t="shared" si="0"/>
        <v/>
      </c>
      <c r="I58" s="206"/>
    </row>
    <row r="59" spans="2:9" x14ac:dyDescent="0.2">
      <c r="B59" s="243"/>
      <c r="C59" s="216"/>
      <c r="D59" s="205"/>
      <c r="E59" s="205"/>
      <c r="F59" s="205"/>
      <c r="G59" s="241"/>
      <c r="H59" s="203" t="str">
        <f t="shared" si="0"/>
        <v/>
      </c>
      <c r="I59" s="206"/>
    </row>
    <row r="60" spans="2:9" x14ac:dyDescent="0.2">
      <c r="B60" s="243"/>
      <c r="C60" s="193"/>
      <c r="D60" s="205"/>
      <c r="E60" s="205"/>
      <c r="F60" s="205"/>
      <c r="G60" s="241"/>
      <c r="H60" s="203" t="str">
        <f t="shared" ref="H60:H62" si="1">IF(D60="","",F60*G60)</f>
        <v/>
      </c>
      <c r="I60" s="206"/>
    </row>
    <row r="61" spans="2:9" x14ac:dyDescent="0.2">
      <c r="B61" s="243"/>
      <c r="C61" s="193"/>
      <c r="D61" s="205"/>
      <c r="E61" s="205"/>
      <c r="F61" s="205"/>
      <c r="G61" s="241"/>
      <c r="H61" s="203" t="str">
        <f t="shared" si="1"/>
        <v/>
      </c>
      <c r="I61" s="206"/>
    </row>
    <row r="62" spans="2:9" x14ac:dyDescent="0.2">
      <c r="B62" s="243"/>
      <c r="C62" s="193"/>
      <c r="D62" s="205"/>
      <c r="E62" s="205"/>
      <c r="F62" s="205"/>
      <c r="G62" s="241"/>
      <c r="H62" s="203" t="str">
        <f t="shared" si="1"/>
        <v/>
      </c>
      <c r="I62" s="206"/>
    </row>
    <row r="63" spans="2:9" s="224" customFormat="1" ht="24.95" customHeight="1" x14ac:dyDescent="0.2">
      <c r="B63" s="285" t="str">
        <f>$B$10</f>
        <v>C8.1</v>
      </c>
      <c r="C63" s="219" t="s">
        <v>2708</v>
      </c>
      <c r="D63" s="220"/>
      <c r="E63" s="220"/>
      <c r="F63" s="221"/>
      <c r="G63" s="244"/>
      <c r="H63" s="222">
        <f>SUM(H9:H62)</f>
        <v>0</v>
      </c>
      <c r="I63" s="223"/>
    </row>
    <row r="64" spans="2:9" x14ac:dyDescent="0.2">
      <c r="G64" s="239"/>
    </row>
    <row r="65" spans="7:7" x14ac:dyDescent="0.2">
      <c r="G65" s="239"/>
    </row>
    <row r="66" spans="7:7" x14ac:dyDescent="0.2">
      <c r="G66" s="239"/>
    </row>
    <row r="67" spans="7:7" x14ac:dyDescent="0.2">
      <c r="G67" s="239"/>
    </row>
    <row r="68" spans="7:7" x14ac:dyDescent="0.2">
      <c r="G68" s="239"/>
    </row>
    <row r="69" spans="7:7" x14ac:dyDescent="0.2">
      <c r="G69" s="239"/>
    </row>
    <row r="70" spans="7:7" x14ac:dyDescent="0.2">
      <c r="G70" s="239"/>
    </row>
    <row r="71" spans="7:7" x14ac:dyDescent="0.2">
      <c r="G71" s="239"/>
    </row>
    <row r="117" spans="6:6" x14ac:dyDescent="0.2">
      <c r="F117" s="289"/>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row r="126" spans="6:6" x14ac:dyDescent="0.2">
      <c r="F126" s="289"/>
    </row>
  </sheetData>
  <mergeCells count="4">
    <mergeCell ref="F1:H1"/>
    <mergeCell ref="B5:G7"/>
    <mergeCell ref="H4:H7"/>
    <mergeCell ref="B4:G4"/>
  </mergeCells>
  <phoneticPr fontId="17"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A213-2A15-4A76-9285-9E2CF35FCBA0}">
  <sheetPr codeName="Sheet17"/>
  <dimension ref="B1:I73"/>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C8.2</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IF(D9="","",F9*G9)</f>
        <v/>
      </c>
      <c r="I9" s="18"/>
    </row>
    <row r="10" spans="2:9" ht="25.5" x14ac:dyDescent="0.2">
      <c r="B10" s="71" t="s">
        <v>419</v>
      </c>
      <c r="C10" s="20" t="s">
        <v>420</v>
      </c>
      <c r="D10" s="22"/>
      <c r="E10" s="22"/>
      <c r="F10" s="22"/>
      <c r="G10" s="41"/>
      <c r="H10" s="17" t="str">
        <f t="shared" ref="H10:H72" si="0">IF(D10="","",F10*G10)</f>
        <v/>
      </c>
      <c r="I10" s="42"/>
    </row>
    <row r="11" spans="2:9" x14ac:dyDescent="0.2">
      <c r="B11" s="50"/>
      <c r="C11" s="14"/>
      <c r="D11" s="22"/>
      <c r="E11" s="22"/>
      <c r="F11" s="22"/>
      <c r="G11" s="41"/>
      <c r="H11" s="17" t="str">
        <f t="shared" si="0"/>
        <v/>
      </c>
      <c r="I11" s="42"/>
    </row>
    <row r="12" spans="2:9" x14ac:dyDescent="0.2">
      <c r="B12" s="50" t="s">
        <v>421</v>
      </c>
      <c r="C12" s="14" t="s">
        <v>422</v>
      </c>
      <c r="D12" s="22"/>
      <c r="E12" s="22"/>
      <c r="F12" s="22"/>
      <c r="G12" s="41"/>
      <c r="H12" s="17" t="str">
        <f t="shared" si="0"/>
        <v/>
      </c>
      <c r="I12" s="42"/>
    </row>
    <row r="13" spans="2:9" x14ac:dyDescent="0.2">
      <c r="B13" s="50"/>
      <c r="C13" s="14"/>
      <c r="D13" s="22"/>
      <c r="E13" s="22"/>
      <c r="F13" s="22"/>
      <c r="G13" s="41"/>
      <c r="H13" s="17" t="str">
        <f t="shared" si="0"/>
        <v/>
      </c>
      <c r="I13" s="42"/>
    </row>
    <row r="14" spans="2:9" x14ac:dyDescent="0.2">
      <c r="B14" s="50" t="s">
        <v>423</v>
      </c>
      <c r="C14" s="14" t="s">
        <v>424</v>
      </c>
      <c r="D14" s="22"/>
      <c r="E14" s="22"/>
      <c r="F14" s="23"/>
      <c r="G14" s="24"/>
      <c r="H14" s="17" t="str">
        <f t="shared" si="0"/>
        <v/>
      </c>
      <c r="I14" s="43"/>
    </row>
    <row r="15" spans="2:9" x14ac:dyDescent="0.2">
      <c r="B15" s="50"/>
      <c r="C15" s="14"/>
      <c r="D15" s="22"/>
      <c r="E15" s="22"/>
      <c r="F15" s="23"/>
      <c r="G15" s="24"/>
      <c r="H15" s="17" t="str">
        <f t="shared" si="0"/>
        <v/>
      </c>
      <c r="I15" s="43"/>
    </row>
    <row r="16" spans="2:9" ht="25.5" x14ac:dyDescent="0.2">
      <c r="B16" s="50" t="s">
        <v>53</v>
      </c>
      <c r="C16" s="14" t="s">
        <v>425</v>
      </c>
      <c r="D16" s="22" t="s">
        <v>1345</v>
      </c>
      <c r="E16" s="22"/>
      <c r="F16" s="23"/>
      <c r="G16" s="24"/>
      <c r="H16" s="17">
        <f t="shared" si="0"/>
        <v>0</v>
      </c>
      <c r="I16" s="43"/>
    </row>
    <row r="17" spans="2:9" x14ac:dyDescent="0.2">
      <c r="B17" s="50"/>
      <c r="C17" s="14"/>
      <c r="D17" s="22"/>
      <c r="E17" s="22"/>
      <c r="F17" s="23"/>
      <c r="G17" s="24"/>
      <c r="H17" s="17" t="str">
        <f t="shared" si="0"/>
        <v/>
      </c>
      <c r="I17" s="43"/>
    </row>
    <row r="18" spans="2:9" x14ac:dyDescent="0.2">
      <c r="B18" s="50" t="s">
        <v>426</v>
      </c>
      <c r="C18" s="14" t="s">
        <v>427</v>
      </c>
      <c r="D18" s="22"/>
      <c r="E18" s="22"/>
      <c r="F18" s="23"/>
      <c r="G18" s="41"/>
      <c r="H18" s="17" t="str">
        <f t="shared" si="0"/>
        <v/>
      </c>
      <c r="I18" s="42"/>
    </row>
    <row r="19" spans="2:9" x14ac:dyDescent="0.2">
      <c r="B19" s="50"/>
      <c r="C19" s="14"/>
      <c r="D19" s="22"/>
      <c r="E19" s="22"/>
      <c r="F19" s="23"/>
      <c r="G19" s="44"/>
      <c r="H19" s="17" t="str">
        <f t="shared" si="0"/>
        <v/>
      </c>
      <c r="I19" s="42"/>
    </row>
    <row r="20" spans="2:9" ht="25.5" x14ac:dyDescent="0.2">
      <c r="B20" s="50" t="s">
        <v>53</v>
      </c>
      <c r="C20" s="14" t="s">
        <v>425</v>
      </c>
      <c r="D20" s="22" t="s">
        <v>1345</v>
      </c>
      <c r="E20" s="22"/>
      <c r="F20" s="23"/>
      <c r="G20" s="41"/>
      <c r="H20" s="17">
        <f t="shared" si="0"/>
        <v>0</v>
      </c>
      <c r="I20" s="45"/>
    </row>
    <row r="21" spans="2:9" x14ac:dyDescent="0.2">
      <c r="B21" s="50"/>
      <c r="C21" s="14"/>
      <c r="D21" s="22"/>
      <c r="E21" s="38"/>
      <c r="F21" s="23"/>
      <c r="G21" s="46"/>
      <c r="H21" s="17" t="str">
        <f t="shared" si="0"/>
        <v/>
      </c>
    </row>
    <row r="22" spans="2:9" x14ac:dyDescent="0.2">
      <c r="B22" s="50" t="s">
        <v>428</v>
      </c>
      <c r="C22" s="14" t="s">
        <v>429</v>
      </c>
      <c r="D22" s="22" t="s">
        <v>1345</v>
      </c>
      <c r="E22" s="38"/>
      <c r="F22" s="23"/>
      <c r="G22" s="46"/>
      <c r="H22" s="17">
        <f t="shared" si="0"/>
        <v>0</v>
      </c>
    </row>
    <row r="23" spans="2:9" x14ac:dyDescent="0.2">
      <c r="B23" s="50"/>
      <c r="C23" s="14"/>
      <c r="D23" s="22"/>
      <c r="E23" s="38"/>
      <c r="F23" s="23"/>
      <c r="G23" s="39"/>
      <c r="H23" s="17" t="str">
        <f t="shared" si="0"/>
        <v/>
      </c>
    </row>
    <row r="24" spans="2:9" x14ac:dyDescent="0.2">
      <c r="B24" s="50" t="s">
        <v>430</v>
      </c>
      <c r="C24" s="14" t="s">
        <v>431</v>
      </c>
      <c r="D24" s="22" t="s">
        <v>1345</v>
      </c>
      <c r="E24" s="38"/>
      <c r="F24" s="23"/>
      <c r="G24" s="46"/>
      <c r="H24" s="17">
        <f t="shared" si="0"/>
        <v>0</v>
      </c>
    </row>
    <row r="25" spans="2:9" x14ac:dyDescent="0.2">
      <c r="B25" s="50"/>
      <c r="C25" s="14"/>
      <c r="D25" s="22"/>
      <c r="E25" s="38"/>
      <c r="F25" s="23"/>
      <c r="G25" s="44"/>
      <c r="H25" s="17" t="str">
        <f t="shared" si="0"/>
        <v/>
      </c>
    </row>
    <row r="26" spans="2:9" ht="25.5" x14ac:dyDescent="0.2">
      <c r="B26" s="50" t="s">
        <v>432</v>
      </c>
      <c r="C26" s="14" t="s">
        <v>433</v>
      </c>
      <c r="D26" s="22"/>
      <c r="E26" s="38"/>
      <c r="F26" s="23"/>
      <c r="G26" s="46"/>
      <c r="H26" s="17" t="str">
        <f t="shared" si="0"/>
        <v/>
      </c>
    </row>
    <row r="27" spans="2:9" x14ac:dyDescent="0.2">
      <c r="B27" s="50"/>
      <c r="C27" s="14"/>
      <c r="D27" s="22"/>
      <c r="E27" s="22"/>
      <c r="F27" s="23"/>
      <c r="G27" s="41"/>
      <c r="H27" s="17" t="str">
        <f t="shared" si="0"/>
        <v/>
      </c>
      <c r="I27" s="42"/>
    </row>
    <row r="28" spans="2:9" x14ac:dyDescent="0.2">
      <c r="B28" s="50" t="s">
        <v>434</v>
      </c>
      <c r="C28" s="14" t="s">
        <v>424</v>
      </c>
      <c r="D28" s="22"/>
      <c r="E28" s="22"/>
      <c r="F28" s="23"/>
      <c r="G28" s="41"/>
      <c r="H28" s="17" t="str">
        <f t="shared" si="0"/>
        <v/>
      </c>
      <c r="I28" s="42"/>
    </row>
    <row r="29" spans="2:9" x14ac:dyDescent="0.2">
      <c r="B29" s="50"/>
      <c r="C29" s="14"/>
      <c r="D29" s="22"/>
      <c r="E29" s="22"/>
      <c r="F29" s="23"/>
      <c r="G29" s="39"/>
      <c r="H29" s="17" t="str">
        <f t="shared" si="0"/>
        <v/>
      </c>
      <c r="I29" s="43"/>
    </row>
    <row r="30" spans="2:9" ht="25.5" x14ac:dyDescent="0.2">
      <c r="B30" s="50" t="s">
        <v>53</v>
      </c>
      <c r="C30" s="14" t="s">
        <v>425</v>
      </c>
      <c r="D30" s="22" t="s">
        <v>1345</v>
      </c>
      <c r="E30" s="15"/>
      <c r="F30" s="26"/>
      <c r="G30" s="29"/>
      <c r="H30" s="17">
        <f t="shared" si="0"/>
        <v>0</v>
      </c>
      <c r="I30" s="18"/>
    </row>
    <row r="31" spans="2:9" s="37" customFormat="1" x14ac:dyDescent="0.2">
      <c r="B31" s="50"/>
      <c r="C31" s="14"/>
      <c r="D31" s="15"/>
      <c r="E31" s="15"/>
      <c r="F31" s="26"/>
      <c r="G31" s="29"/>
      <c r="H31" s="17" t="str">
        <f t="shared" si="0"/>
        <v/>
      </c>
      <c r="I31" s="18"/>
    </row>
    <row r="32" spans="2:9" x14ac:dyDescent="0.2">
      <c r="B32" s="50" t="s">
        <v>435</v>
      </c>
      <c r="C32" s="14" t="s">
        <v>427</v>
      </c>
      <c r="D32" s="22"/>
      <c r="E32" s="22"/>
      <c r="F32" s="23"/>
      <c r="G32" s="39"/>
      <c r="H32" s="17" t="str">
        <f t="shared" si="0"/>
        <v/>
      </c>
      <c r="I32" s="43"/>
    </row>
    <row r="33" spans="2:9" x14ac:dyDescent="0.2">
      <c r="B33" s="50"/>
      <c r="C33" s="14"/>
      <c r="D33" s="22"/>
      <c r="E33" s="22"/>
      <c r="F33" s="23"/>
      <c r="G33" s="39"/>
      <c r="H33" s="17" t="str">
        <f t="shared" si="0"/>
        <v/>
      </c>
      <c r="I33" s="43"/>
    </row>
    <row r="34" spans="2:9" ht="25.5" x14ac:dyDescent="0.2">
      <c r="B34" s="50" t="s">
        <v>53</v>
      </c>
      <c r="C34" s="14" t="s">
        <v>425</v>
      </c>
      <c r="D34" s="22" t="s">
        <v>1345</v>
      </c>
      <c r="E34" s="22"/>
      <c r="F34" s="23"/>
      <c r="G34" s="47"/>
      <c r="H34" s="17">
        <f t="shared" si="0"/>
        <v>0</v>
      </c>
      <c r="I34" s="42"/>
    </row>
    <row r="35" spans="2:9" x14ac:dyDescent="0.2">
      <c r="B35" s="50"/>
      <c r="C35" s="14"/>
      <c r="D35" s="22"/>
      <c r="E35" s="22"/>
      <c r="F35" s="23"/>
      <c r="G35" s="47"/>
      <c r="H35" s="17" t="str">
        <f t="shared" si="0"/>
        <v/>
      </c>
      <c r="I35" s="42"/>
    </row>
    <row r="36" spans="2:9" x14ac:dyDescent="0.2">
      <c r="B36" s="50" t="s">
        <v>436</v>
      </c>
      <c r="C36" s="14" t="s">
        <v>429</v>
      </c>
      <c r="D36" s="22" t="s">
        <v>1345</v>
      </c>
      <c r="E36" s="22"/>
      <c r="F36" s="23"/>
      <c r="G36" s="44"/>
      <c r="H36" s="17">
        <f t="shared" si="0"/>
        <v>0</v>
      </c>
      <c r="I36" s="42"/>
    </row>
    <row r="37" spans="2:9" x14ac:dyDescent="0.2">
      <c r="B37" s="50"/>
      <c r="C37" s="14"/>
      <c r="D37" s="22"/>
      <c r="E37" s="22"/>
      <c r="F37" s="23"/>
      <c r="G37" s="44"/>
      <c r="H37" s="17" t="str">
        <f t="shared" si="0"/>
        <v/>
      </c>
      <c r="I37" s="42"/>
    </row>
    <row r="38" spans="2:9" x14ac:dyDescent="0.2">
      <c r="B38" s="50" t="s">
        <v>437</v>
      </c>
      <c r="C38" s="14" t="s">
        <v>431</v>
      </c>
      <c r="D38" s="22" t="s">
        <v>1345</v>
      </c>
      <c r="E38" s="22"/>
      <c r="F38" s="22"/>
      <c r="G38" s="41"/>
      <c r="H38" s="17">
        <f t="shared" si="0"/>
        <v>0</v>
      </c>
      <c r="I38" s="42"/>
    </row>
    <row r="39" spans="2:9" x14ac:dyDescent="0.2">
      <c r="B39" s="50"/>
      <c r="C39" s="14"/>
      <c r="D39" s="22"/>
      <c r="E39" s="22"/>
      <c r="F39" s="22"/>
      <c r="G39" s="41"/>
      <c r="H39" s="17" t="str">
        <f t="shared" si="0"/>
        <v/>
      </c>
      <c r="I39" s="42"/>
    </row>
    <row r="40" spans="2:9" x14ac:dyDescent="0.2">
      <c r="B40" s="13"/>
      <c r="C40" s="28"/>
      <c r="D40" s="22"/>
      <c r="E40" s="22"/>
      <c r="F40" s="22"/>
      <c r="G40" s="39"/>
      <c r="H40" s="17" t="str">
        <f t="shared" si="0"/>
        <v/>
      </c>
      <c r="I40" s="42"/>
    </row>
    <row r="41" spans="2:9" x14ac:dyDescent="0.2">
      <c r="B41" s="13"/>
      <c r="C41" s="14"/>
      <c r="D41" s="22"/>
      <c r="E41" s="22"/>
      <c r="F41" s="22"/>
      <c r="G41" s="39"/>
      <c r="H41" s="17" t="str">
        <f t="shared" si="0"/>
        <v/>
      </c>
      <c r="I41" s="42"/>
    </row>
    <row r="42" spans="2:9" x14ac:dyDescent="0.2">
      <c r="B42" s="13"/>
      <c r="C42" s="14"/>
      <c r="D42" s="22"/>
      <c r="E42" s="22"/>
      <c r="F42" s="22"/>
      <c r="G42" s="39"/>
      <c r="H42" s="17" t="str">
        <f t="shared" si="0"/>
        <v/>
      </c>
      <c r="I42" s="42"/>
    </row>
    <row r="43" spans="2:9" x14ac:dyDescent="0.2">
      <c r="B43" s="13"/>
      <c r="C43" s="14"/>
      <c r="D43" s="22"/>
      <c r="E43" s="22"/>
      <c r="F43" s="22"/>
      <c r="G43" s="39"/>
      <c r="H43" s="17" t="str">
        <f t="shared" si="0"/>
        <v/>
      </c>
      <c r="I43" s="42"/>
    </row>
    <row r="44" spans="2:9" x14ac:dyDescent="0.2">
      <c r="B44" s="13"/>
      <c r="C44" s="14"/>
      <c r="D44" s="22"/>
      <c r="E44" s="22"/>
      <c r="F44" s="22"/>
      <c r="G44" s="39"/>
      <c r="H44" s="17" t="str">
        <f t="shared" si="0"/>
        <v/>
      </c>
      <c r="I44" s="42"/>
    </row>
    <row r="45" spans="2:9" x14ac:dyDescent="0.2">
      <c r="B45" s="13"/>
      <c r="C45" s="14"/>
      <c r="D45" s="22"/>
      <c r="E45" s="22"/>
      <c r="F45" s="22"/>
      <c r="G45" s="39"/>
      <c r="H45" s="17" t="str">
        <f t="shared" si="0"/>
        <v/>
      </c>
      <c r="I45" s="42"/>
    </row>
    <row r="46" spans="2:9" x14ac:dyDescent="0.2">
      <c r="B46" s="13"/>
      <c r="C46" s="27"/>
      <c r="D46" s="22"/>
      <c r="E46" s="22"/>
      <c r="F46" s="22"/>
      <c r="G46" s="39"/>
      <c r="H46" s="17" t="str">
        <f t="shared" si="0"/>
        <v/>
      </c>
      <c r="I46" s="42"/>
    </row>
    <row r="47" spans="2:9" x14ac:dyDescent="0.2">
      <c r="B47" s="13"/>
      <c r="C47" s="27"/>
      <c r="D47" s="22"/>
      <c r="E47" s="22"/>
      <c r="F47" s="22"/>
      <c r="G47" s="39"/>
      <c r="H47" s="17" t="str">
        <f t="shared" si="0"/>
        <v/>
      </c>
      <c r="I47" s="42"/>
    </row>
    <row r="48" spans="2:9" x14ac:dyDescent="0.2">
      <c r="B48" s="13"/>
      <c r="C48" s="27"/>
      <c r="D48" s="22"/>
      <c r="E48" s="22"/>
      <c r="F48" s="22"/>
      <c r="G48" s="39"/>
      <c r="H48" s="17" t="str">
        <f t="shared" si="0"/>
        <v/>
      </c>
      <c r="I48" s="42"/>
    </row>
    <row r="49" spans="2:9" x14ac:dyDescent="0.2">
      <c r="B49" s="13"/>
      <c r="C49" s="14"/>
      <c r="D49" s="22"/>
      <c r="E49" s="22"/>
      <c r="F49" s="22"/>
      <c r="G49" s="39"/>
      <c r="H49" s="17" t="str">
        <f t="shared" si="0"/>
        <v/>
      </c>
      <c r="I49" s="42"/>
    </row>
    <row r="50" spans="2:9" x14ac:dyDescent="0.2">
      <c r="B50" s="13"/>
      <c r="C50" s="14"/>
      <c r="D50" s="22"/>
      <c r="E50" s="22"/>
      <c r="F50" s="22"/>
      <c r="G50" s="39"/>
      <c r="H50" s="17" t="str">
        <f t="shared" si="0"/>
        <v/>
      </c>
      <c r="I50" s="42"/>
    </row>
    <row r="51" spans="2:9" x14ac:dyDescent="0.2">
      <c r="B51" s="13"/>
      <c r="C51" s="14"/>
      <c r="D51" s="22"/>
      <c r="E51" s="22"/>
      <c r="F51" s="22"/>
      <c r="G51" s="39"/>
      <c r="H51" s="17" t="str">
        <f t="shared" si="0"/>
        <v/>
      </c>
      <c r="I51" s="42"/>
    </row>
    <row r="52" spans="2:9" x14ac:dyDescent="0.2">
      <c r="B52" s="13"/>
      <c r="C52" s="14"/>
      <c r="D52" s="22"/>
      <c r="E52" s="22"/>
      <c r="F52" s="22"/>
      <c r="G52" s="39"/>
      <c r="H52" s="17" t="str">
        <f t="shared" si="0"/>
        <v/>
      </c>
      <c r="I52" s="42"/>
    </row>
    <row r="53" spans="2:9" x14ac:dyDescent="0.2">
      <c r="B53" s="13"/>
      <c r="C53" s="14"/>
      <c r="D53" s="22"/>
      <c r="E53" s="22"/>
      <c r="F53" s="22"/>
      <c r="G53" s="39"/>
      <c r="H53" s="17" t="str">
        <f t="shared" si="0"/>
        <v/>
      </c>
      <c r="I53" s="42"/>
    </row>
    <row r="54" spans="2:9" x14ac:dyDescent="0.2">
      <c r="B54" s="13"/>
      <c r="C54" s="14"/>
      <c r="D54" s="22"/>
      <c r="E54" s="22"/>
      <c r="F54" s="22"/>
      <c r="G54" s="39"/>
      <c r="H54" s="17" t="str">
        <f t="shared" si="0"/>
        <v/>
      </c>
      <c r="I54" s="42"/>
    </row>
    <row r="55" spans="2:9" x14ac:dyDescent="0.2">
      <c r="B55" s="13"/>
      <c r="C55" s="14"/>
      <c r="D55" s="22"/>
      <c r="E55" s="22"/>
      <c r="F55" s="22"/>
      <c r="G55" s="39"/>
      <c r="H55" s="17" t="str">
        <f t="shared" si="0"/>
        <v/>
      </c>
      <c r="I55" s="42"/>
    </row>
    <row r="56" spans="2:9" x14ac:dyDescent="0.2">
      <c r="B56" s="13"/>
      <c r="C56" s="14"/>
      <c r="D56" s="22"/>
      <c r="E56" s="22"/>
      <c r="F56" s="22"/>
      <c r="G56" s="39"/>
      <c r="H56" s="17" t="str">
        <f t="shared" si="0"/>
        <v/>
      </c>
      <c r="I56" s="42"/>
    </row>
    <row r="57" spans="2:9" x14ac:dyDescent="0.2">
      <c r="B57" s="13"/>
      <c r="C57" s="14"/>
      <c r="D57" s="22"/>
      <c r="E57" s="22"/>
      <c r="F57" s="22"/>
      <c r="G57" s="39"/>
      <c r="H57" s="17" t="str">
        <f t="shared" si="0"/>
        <v/>
      </c>
      <c r="I57" s="42"/>
    </row>
    <row r="58" spans="2:9" x14ac:dyDescent="0.2">
      <c r="B58" s="13"/>
      <c r="C58" s="14"/>
      <c r="D58" s="22"/>
      <c r="E58" s="22"/>
      <c r="F58" s="22"/>
      <c r="G58" s="39"/>
      <c r="H58" s="17" t="str">
        <f t="shared" si="0"/>
        <v/>
      </c>
      <c r="I58" s="42"/>
    </row>
    <row r="59" spans="2:9" x14ac:dyDescent="0.2">
      <c r="B59" s="13"/>
      <c r="C59" s="14"/>
      <c r="D59" s="22"/>
      <c r="E59" s="22"/>
      <c r="F59" s="22"/>
      <c r="G59" s="39"/>
      <c r="H59" s="17" t="str">
        <f t="shared" si="0"/>
        <v/>
      </c>
      <c r="I59" s="42"/>
    </row>
    <row r="60" spans="2:9" x14ac:dyDescent="0.2">
      <c r="B60" s="13"/>
      <c r="C60" s="27"/>
      <c r="D60" s="22"/>
      <c r="E60" s="22"/>
      <c r="F60" s="22"/>
      <c r="G60" s="39"/>
      <c r="H60" s="17" t="str">
        <f t="shared" si="0"/>
        <v/>
      </c>
      <c r="I60" s="42"/>
    </row>
    <row r="61" spans="2:9" x14ac:dyDescent="0.2">
      <c r="B61" s="13"/>
      <c r="C61" s="14"/>
      <c r="D61" s="22"/>
      <c r="E61" s="22"/>
      <c r="F61" s="22"/>
      <c r="G61" s="39"/>
      <c r="H61" s="17" t="str">
        <f t="shared" si="0"/>
        <v/>
      </c>
      <c r="I61" s="42"/>
    </row>
    <row r="62" spans="2:9" x14ac:dyDescent="0.2">
      <c r="B62" s="13"/>
      <c r="C62" s="14"/>
      <c r="D62" s="22"/>
      <c r="E62" s="22"/>
      <c r="F62" s="22"/>
      <c r="G62" s="39"/>
      <c r="H62" s="17" t="str">
        <f t="shared" si="0"/>
        <v/>
      </c>
      <c r="I62" s="42"/>
    </row>
    <row r="63" spans="2:9" x14ac:dyDescent="0.2">
      <c r="B63" s="13"/>
      <c r="C63" s="14"/>
      <c r="D63" s="22"/>
      <c r="E63" s="22"/>
      <c r="F63" s="22"/>
      <c r="G63" s="39"/>
      <c r="H63" s="17" t="str">
        <f t="shared" si="0"/>
        <v/>
      </c>
      <c r="I63" s="42"/>
    </row>
    <row r="64" spans="2:9" x14ac:dyDescent="0.2">
      <c r="B64" s="13"/>
      <c r="C64" s="14"/>
      <c r="D64" s="22"/>
      <c r="E64" s="22"/>
      <c r="F64" s="22"/>
      <c r="G64" s="39"/>
      <c r="H64" s="17" t="str">
        <f t="shared" si="0"/>
        <v/>
      </c>
      <c r="I64" s="42"/>
    </row>
    <row r="65" spans="2:9" x14ac:dyDescent="0.2">
      <c r="B65" s="13"/>
      <c r="C65" s="14"/>
      <c r="D65" s="22"/>
      <c r="E65" s="22"/>
      <c r="F65" s="22"/>
      <c r="G65" s="39"/>
      <c r="H65" s="17" t="str">
        <f t="shared" si="0"/>
        <v/>
      </c>
      <c r="I65" s="42"/>
    </row>
    <row r="66" spans="2:9" x14ac:dyDescent="0.2">
      <c r="B66" s="13"/>
      <c r="C66" s="14"/>
      <c r="D66" s="22"/>
      <c r="E66" s="22"/>
      <c r="F66" s="22"/>
      <c r="G66" s="39"/>
      <c r="H66" s="17"/>
      <c r="I66" s="42"/>
    </row>
    <row r="67" spans="2:9" x14ac:dyDescent="0.2">
      <c r="B67" s="13"/>
      <c r="C67" s="14"/>
      <c r="D67" s="22"/>
      <c r="E67" s="22"/>
      <c r="F67" s="22"/>
      <c r="G67" s="39"/>
      <c r="H67" s="17" t="str">
        <f t="shared" si="0"/>
        <v/>
      </c>
      <c r="I67" s="42"/>
    </row>
    <row r="68" spans="2:9" x14ac:dyDescent="0.2">
      <c r="B68" s="13"/>
      <c r="C68" s="14"/>
      <c r="D68" s="22"/>
      <c r="E68" s="22"/>
      <c r="F68" s="22"/>
      <c r="G68" s="39"/>
      <c r="H68" s="17" t="str">
        <f t="shared" si="0"/>
        <v/>
      </c>
      <c r="I68" s="42"/>
    </row>
    <row r="69" spans="2:9" x14ac:dyDescent="0.2">
      <c r="B69" s="21"/>
      <c r="C69" s="14"/>
      <c r="D69" s="22"/>
      <c r="E69" s="22"/>
      <c r="F69" s="22"/>
      <c r="G69" s="39"/>
      <c r="H69" s="17" t="str">
        <f t="shared" si="0"/>
        <v/>
      </c>
      <c r="I69" s="42"/>
    </row>
    <row r="70" spans="2:9" x14ac:dyDescent="0.2">
      <c r="B70" s="13"/>
      <c r="C70" s="14"/>
      <c r="D70" s="22"/>
      <c r="E70" s="22"/>
      <c r="F70" s="22"/>
      <c r="G70" s="39"/>
      <c r="H70" s="17" t="str">
        <f t="shared" si="0"/>
        <v/>
      </c>
      <c r="I70" s="42"/>
    </row>
    <row r="71" spans="2:9" x14ac:dyDescent="0.2">
      <c r="B71" s="13"/>
      <c r="C71" s="14"/>
      <c r="D71" s="22"/>
      <c r="E71" s="22"/>
      <c r="F71" s="22"/>
      <c r="G71" s="39"/>
      <c r="H71" s="17" t="str">
        <f t="shared" si="0"/>
        <v/>
      </c>
      <c r="I71" s="42"/>
    </row>
    <row r="72" spans="2:9" x14ac:dyDescent="0.2">
      <c r="B72" s="13"/>
      <c r="C72" s="14"/>
      <c r="D72" s="22"/>
      <c r="E72" s="22"/>
      <c r="F72" s="22"/>
      <c r="G72" s="39"/>
      <c r="H72" s="17" t="str">
        <f t="shared" si="0"/>
        <v/>
      </c>
      <c r="I72" s="42"/>
    </row>
    <row r="73" spans="2:9" s="30" customFormat="1" ht="24.95" customHeight="1" x14ac:dyDescent="0.2">
      <c r="B73" s="84" t="str">
        <f>$B$10</f>
        <v>C8.2</v>
      </c>
      <c r="C73" s="31" t="s">
        <v>2708</v>
      </c>
      <c r="D73" s="32"/>
      <c r="E73" s="32"/>
      <c r="F73" s="33"/>
      <c r="G73" s="32"/>
      <c r="H73" s="34">
        <f>SUM(H9:H72)</f>
        <v>0</v>
      </c>
      <c r="I73"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E4FDA-35E3-4EE9-BCD2-A58BDBACB8E4}">
  <sheetPr codeName="Sheet18"/>
  <dimension ref="B1:I73"/>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74" t="str">
        <f>"CHAPTER "&amp;B10</f>
        <v>CHAPTER C8.3</v>
      </c>
      <c r="I4" s="6"/>
    </row>
    <row r="5" spans="2:9" ht="7.5" customHeight="1" x14ac:dyDescent="0.2">
      <c r="B5" s="445" t="str">
        <f>ContractDescription</f>
        <v>REHABILITATION OF PROVINCIAL ROAD P47-3 (KM 38.00 TO KM 48.00) IN THE EMPANGENI REGION</v>
      </c>
      <c r="C5" s="446"/>
      <c r="D5" s="446"/>
      <c r="E5" s="446"/>
      <c r="F5" s="446"/>
      <c r="G5" s="446"/>
      <c r="H5" s="475"/>
      <c r="I5" s="8"/>
    </row>
    <row r="6" spans="2:9" ht="12.75" customHeight="1" x14ac:dyDescent="0.2">
      <c r="B6" s="445"/>
      <c r="C6" s="446"/>
      <c r="D6" s="446"/>
      <c r="E6" s="446"/>
      <c r="F6" s="446"/>
      <c r="G6" s="446"/>
      <c r="H6" s="475"/>
      <c r="I6" s="8"/>
    </row>
    <row r="7" spans="2:9" ht="7.5" customHeight="1" x14ac:dyDescent="0.2">
      <c r="B7" s="447"/>
      <c r="C7" s="448"/>
      <c r="D7" s="448"/>
      <c r="E7" s="448"/>
      <c r="F7" s="448"/>
      <c r="G7" s="448"/>
      <c r="H7" s="476"/>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25" t="str">
        <f t="shared" ref="H9:H72" si="0">IF(D9="","",F9*G9)</f>
        <v/>
      </c>
      <c r="I9" s="18"/>
    </row>
    <row r="10" spans="2:9" x14ac:dyDescent="0.2">
      <c r="B10" s="71" t="s">
        <v>438</v>
      </c>
      <c r="C10" s="20" t="s">
        <v>439</v>
      </c>
      <c r="D10" s="22"/>
      <c r="E10" s="22"/>
      <c r="F10" s="22"/>
      <c r="G10" s="41"/>
      <c r="H10" s="25" t="str">
        <f t="shared" si="0"/>
        <v/>
      </c>
      <c r="I10" s="42"/>
    </row>
    <row r="11" spans="2:9" x14ac:dyDescent="0.2">
      <c r="B11" s="50"/>
      <c r="C11" s="14"/>
      <c r="D11" s="22"/>
      <c r="E11" s="22"/>
      <c r="F11" s="22"/>
      <c r="G11" s="41"/>
      <c r="H11" s="25" t="str">
        <f t="shared" si="0"/>
        <v/>
      </c>
      <c r="I11" s="42"/>
    </row>
    <row r="12" spans="2:9" x14ac:dyDescent="0.2">
      <c r="B12" s="50" t="s">
        <v>440</v>
      </c>
      <c r="C12" s="14" t="s">
        <v>441</v>
      </c>
      <c r="D12" s="22"/>
      <c r="E12" s="22"/>
      <c r="F12" s="22"/>
      <c r="G12" s="41"/>
      <c r="H12" s="25" t="str">
        <f t="shared" si="0"/>
        <v/>
      </c>
      <c r="I12" s="42"/>
    </row>
    <row r="13" spans="2:9" x14ac:dyDescent="0.2">
      <c r="B13" s="50"/>
      <c r="C13" s="14"/>
      <c r="D13" s="22"/>
      <c r="E13" s="22"/>
      <c r="F13" s="22"/>
      <c r="G13" s="41"/>
      <c r="H13" s="25" t="str">
        <f t="shared" si="0"/>
        <v/>
      </c>
      <c r="I13" s="42"/>
    </row>
    <row r="14" spans="2:9" ht="38.25" x14ac:dyDescent="0.2">
      <c r="B14" s="50" t="s">
        <v>442</v>
      </c>
      <c r="C14" s="14" t="s">
        <v>443</v>
      </c>
      <c r="D14" s="22" t="s">
        <v>26</v>
      </c>
      <c r="E14" s="22"/>
      <c r="F14" s="23"/>
      <c r="G14" s="24"/>
      <c r="H14" s="25">
        <f t="shared" si="0"/>
        <v>0</v>
      </c>
      <c r="I14" s="43"/>
    </row>
    <row r="15" spans="2:9" x14ac:dyDescent="0.2">
      <c r="B15" s="50"/>
      <c r="C15" s="14"/>
      <c r="D15" s="22"/>
      <c r="E15" s="22"/>
      <c r="F15" s="23"/>
      <c r="G15" s="24"/>
      <c r="H15" s="25" t="str">
        <f t="shared" si="0"/>
        <v/>
      </c>
      <c r="I15" s="43"/>
    </row>
    <row r="16" spans="2:9" ht="38.25" x14ac:dyDescent="0.2">
      <c r="B16" s="50" t="s">
        <v>444</v>
      </c>
      <c r="C16" s="14" t="s">
        <v>446</v>
      </c>
      <c r="D16" s="22" t="s">
        <v>26</v>
      </c>
      <c r="E16" s="22"/>
      <c r="F16" s="23"/>
      <c r="G16" s="24"/>
      <c r="H16" s="25">
        <f t="shared" si="0"/>
        <v>0</v>
      </c>
      <c r="I16" s="43"/>
    </row>
    <row r="17" spans="2:9" x14ac:dyDescent="0.2">
      <c r="B17" s="50"/>
      <c r="C17" s="14"/>
      <c r="D17" s="22"/>
      <c r="E17" s="22"/>
      <c r="F17" s="23"/>
      <c r="G17" s="24"/>
      <c r="H17" s="25" t="str">
        <f t="shared" si="0"/>
        <v/>
      </c>
      <c r="I17" s="43"/>
    </row>
    <row r="18" spans="2:9" ht="38.25" x14ac:dyDescent="0.2">
      <c r="B18" s="50" t="s">
        <v>445</v>
      </c>
      <c r="C18" s="14" t="s">
        <v>447</v>
      </c>
      <c r="D18" s="22" t="s">
        <v>26</v>
      </c>
      <c r="E18" s="22"/>
      <c r="F18" s="23"/>
      <c r="G18" s="41"/>
      <c r="H18" s="25">
        <f t="shared" si="0"/>
        <v>0</v>
      </c>
      <c r="I18" s="42"/>
    </row>
    <row r="19" spans="2:9" x14ac:dyDescent="0.2">
      <c r="B19" s="50"/>
      <c r="C19" s="14"/>
      <c r="D19" s="22"/>
      <c r="E19" s="22"/>
      <c r="F19" s="23"/>
      <c r="G19" s="44"/>
      <c r="H19" s="25" t="str">
        <f t="shared" si="0"/>
        <v/>
      </c>
      <c r="I19" s="42"/>
    </row>
    <row r="20" spans="2:9" x14ac:dyDescent="0.2">
      <c r="B20" s="50"/>
      <c r="C20" s="14"/>
      <c r="D20" s="22"/>
      <c r="E20" s="22"/>
      <c r="F20" s="23"/>
      <c r="G20" s="41"/>
      <c r="H20" s="25" t="str">
        <f t="shared" si="0"/>
        <v/>
      </c>
      <c r="I20" s="45"/>
    </row>
    <row r="21" spans="2:9" x14ac:dyDescent="0.2">
      <c r="B21" s="50"/>
      <c r="C21" s="14"/>
      <c r="D21" s="22"/>
      <c r="E21" s="38"/>
      <c r="F21" s="23"/>
      <c r="G21" s="46"/>
      <c r="H21" s="25" t="str">
        <f t="shared" si="0"/>
        <v/>
      </c>
    </row>
    <row r="22" spans="2:9" x14ac:dyDescent="0.2">
      <c r="B22" s="50"/>
      <c r="C22" s="14"/>
      <c r="D22" s="22"/>
      <c r="E22" s="38"/>
      <c r="F22" s="23"/>
      <c r="G22" s="46"/>
      <c r="H22" s="25" t="str">
        <f t="shared" si="0"/>
        <v/>
      </c>
    </row>
    <row r="23" spans="2:9" x14ac:dyDescent="0.2">
      <c r="B23" s="50"/>
      <c r="C23" s="14"/>
      <c r="D23" s="22"/>
      <c r="E23" s="38"/>
      <c r="F23" s="23"/>
      <c r="G23" s="39"/>
      <c r="H23" s="25" t="str">
        <f t="shared" si="0"/>
        <v/>
      </c>
    </row>
    <row r="24" spans="2:9" x14ac:dyDescent="0.2">
      <c r="B24" s="50"/>
      <c r="C24" s="14"/>
      <c r="D24" s="22"/>
      <c r="E24" s="38"/>
      <c r="F24" s="23"/>
      <c r="G24" s="46"/>
      <c r="H24" s="25" t="str">
        <f t="shared" si="0"/>
        <v/>
      </c>
    </row>
    <row r="25" spans="2:9" x14ac:dyDescent="0.2">
      <c r="B25" s="50"/>
      <c r="C25" s="14"/>
      <c r="D25" s="22"/>
      <c r="E25" s="38"/>
      <c r="F25" s="23"/>
      <c r="G25" s="44"/>
      <c r="H25" s="25" t="str">
        <f t="shared" si="0"/>
        <v/>
      </c>
    </row>
    <row r="26" spans="2:9" x14ac:dyDescent="0.2">
      <c r="B26" s="50"/>
      <c r="C26" s="14"/>
      <c r="D26" s="22"/>
      <c r="E26" s="38"/>
      <c r="F26" s="23"/>
      <c r="G26" s="46"/>
      <c r="H26" s="25" t="str">
        <f t="shared" si="0"/>
        <v/>
      </c>
    </row>
    <row r="27" spans="2:9" x14ac:dyDescent="0.2">
      <c r="B27" s="50"/>
      <c r="C27" s="14"/>
      <c r="D27" s="22"/>
      <c r="E27" s="22"/>
      <c r="F27" s="23"/>
      <c r="G27" s="41"/>
      <c r="H27" s="25" t="str">
        <f t="shared" si="0"/>
        <v/>
      </c>
      <c r="I27" s="42"/>
    </row>
    <row r="28" spans="2:9" x14ac:dyDescent="0.2">
      <c r="B28" s="50"/>
      <c r="C28" s="14"/>
      <c r="D28" s="22"/>
      <c r="E28" s="22"/>
      <c r="F28" s="23"/>
      <c r="G28" s="41"/>
      <c r="H28" s="25" t="str">
        <f t="shared" si="0"/>
        <v/>
      </c>
      <c r="I28" s="42"/>
    </row>
    <row r="29" spans="2:9" x14ac:dyDescent="0.2">
      <c r="B29" s="50"/>
      <c r="C29" s="14"/>
      <c r="D29" s="22"/>
      <c r="E29" s="22"/>
      <c r="F29" s="23"/>
      <c r="G29" s="39"/>
      <c r="H29" s="25" t="str">
        <f t="shared" si="0"/>
        <v/>
      </c>
      <c r="I29" s="43"/>
    </row>
    <row r="30" spans="2:9" x14ac:dyDescent="0.2">
      <c r="B30" s="50"/>
      <c r="C30" s="14"/>
      <c r="D30" s="22"/>
      <c r="E30" s="15"/>
      <c r="F30" s="26"/>
      <c r="G30" s="29"/>
      <c r="H30" s="25" t="str">
        <f t="shared" si="0"/>
        <v/>
      </c>
      <c r="I30" s="18"/>
    </row>
    <row r="31" spans="2:9" s="37" customFormat="1" x14ac:dyDescent="0.2">
      <c r="B31" s="50"/>
      <c r="C31" s="14"/>
      <c r="D31" s="15"/>
      <c r="E31" s="15"/>
      <c r="F31" s="26"/>
      <c r="G31" s="29"/>
      <c r="H31" s="25" t="str">
        <f t="shared" si="0"/>
        <v/>
      </c>
      <c r="I31" s="18"/>
    </row>
    <row r="32" spans="2:9" x14ac:dyDescent="0.2">
      <c r="B32" s="50"/>
      <c r="C32" s="14"/>
      <c r="D32" s="22"/>
      <c r="E32" s="22"/>
      <c r="F32" s="23"/>
      <c r="G32" s="39"/>
      <c r="H32" s="25" t="str">
        <f t="shared" si="0"/>
        <v/>
      </c>
      <c r="I32" s="43"/>
    </row>
    <row r="33" spans="2:9" x14ac:dyDescent="0.2">
      <c r="B33" s="50"/>
      <c r="C33" s="14"/>
      <c r="D33" s="22"/>
      <c r="E33" s="22"/>
      <c r="F33" s="23"/>
      <c r="G33" s="39"/>
      <c r="H33" s="25" t="str">
        <f t="shared" si="0"/>
        <v/>
      </c>
      <c r="I33" s="43"/>
    </row>
    <row r="34" spans="2:9" x14ac:dyDescent="0.2">
      <c r="B34" s="50"/>
      <c r="C34" s="14"/>
      <c r="D34" s="22"/>
      <c r="E34" s="22"/>
      <c r="F34" s="23"/>
      <c r="G34" s="47"/>
      <c r="H34" s="25" t="str">
        <f t="shared" si="0"/>
        <v/>
      </c>
      <c r="I34" s="42"/>
    </row>
    <row r="35" spans="2:9" x14ac:dyDescent="0.2">
      <c r="B35" s="50"/>
      <c r="C35" s="14"/>
      <c r="D35" s="22"/>
      <c r="E35" s="22"/>
      <c r="F35" s="23"/>
      <c r="G35" s="47"/>
      <c r="H35" s="25" t="str">
        <f t="shared" si="0"/>
        <v/>
      </c>
      <c r="I35" s="42"/>
    </row>
    <row r="36" spans="2:9" x14ac:dyDescent="0.2">
      <c r="B36" s="50"/>
      <c r="C36" s="14"/>
      <c r="D36" s="22"/>
      <c r="E36" s="22"/>
      <c r="F36" s="23"/>
      <c r="G36" s="44"/>
      <c r="H36" s="25" t="str">
        <f t="shared" si="0"/>
        <v/>
      </c>
      <c r="I36" s="42"/>
    </row>
    <row r="37" spans="2:9" x14ac:dyDescent="0.2">
      <c r="B37" s="50"/>
      <c r="C37" s="14"/>
      <c r="D37" s="22"/>
      <c r="E37" s="22"/>
      <c r="F37" s="23"/>
      <c r="G37" s="44"/>
      <c r="H37" s="25" t="str">
        <f t="shared" si="0"/>
        <v/>
      </c>
      <c r="I37" s="42"/>
    </row>
    <row r="38" spans="2:9" x14ac:dyDescent="0.2">
      <c r="B38" s="50"/>
      <c r="C38" s="14"/>
      <c r="D38" s="22"/>
      <c r="E38" s="22"/>
      <c r="F38" s="22"/>
      <c r="G38" s="41"/>
      <c r="H38" s="25" t="str">
        <f t="shared" si="0"/>
        <v/>
      </c>
      <c r="I38" s="42"/>
    </row>
    <row r="39" spans="2:9" x14ac:dyDescent="0.2">
      <c r="B39" s="50"/>
      <c r="C39" s="14"/>
      <c r="D39" s="22"/>
      <c r="E39" s="22"/>
      <c r="F39" s="22"/>
      <c r="G39" s="41"/>
      <c r="H39" s="25" t="str">
        <f t="shared" si="0"/>
        <v/>
      </c>
      <c r="I39" s="42"/>
    </row>
    <row r="40" spans="2:9" x14ac:dyDescent="0.2">
      <c r="B40" s="50"/>
      <c r="C40" s="14"/>
      <c r="D40" s="22"/>
      <c r="E40" s="22"/>
      <c r="F40" s="22"/>
      <c r="G40" s="39"/>
      <c r="H40" s="25" t="str">
        <f t="shared" si="0"/>
        <v/>
      </c>
      <c r="I40" s="42"/>
    </row>
    <row r="41" spans="2:9" x14ac:dyDescent="0.2">
      <c r="B41" s="50"/>
      <c r="C41" s="14"/>
      <c r="D41" s="22"/>
      <c r="E41" s="22"/>
      <c r="F41" s="22"/>
      <c r="G41" s="39"/>
      <c r="H41" s="25" t="str">
        <f t="shared" si="0"/>
        <v/>
      </c>
      <c r="I41" s="42"/>
    </row>
    <row r="42" spans="2:9" x14ac:dyDescent="0.2">
      <c r="B42" s="50"/>
      <c r="C42" s="14"/>
      <c r="D42" s="22"/>
      <c r="E42" s="22"/>
      <c r="F42" s="22"/>
      <c r="G42" s="39"/>
      <c r="H42" s="25" t="str">
        <f t="shared" si="0"/>
        <v/>
      </c>
      <c r="I42" s="42"/>
    </row>
    <row r="43" spans="2:9" x14ac:dyDescent="0.2">
      <c r="B43" s="50"/>
      <c r="C43" s="14"/>
      <c r="D43" s="22"/>
      <c r="E43" s="22"/>
      <c r="F43" s="22"/>
      <c r="G43" s="39"/>
      <c r="H43" s="25" t="str">
        <f t="shared" si="0"/>
        <v/>
      </c>
      <c r="I43" s="42"/>
    </row>
    <row r="44" spans="2:9" x14ac:dyDescent="0.2">
      <c r="B44" s="50"/>
      <c r="C44" s="14"/>
      <c r="D44" s="22"/>
      <c r="E44" s="22"/>
      <c r="F44" s="22"/>
      <c r="G44" s="39"/>
      <c r="H44" s="25" t="str">
        <f t="shared" si="0"/>
        <v/>
      </c>
      <c r="I44" s="42"/>
    </row>
    <row r="45" spans="2:9" x14ac:dyDescent="0.2">
      <c r="B45" s="50"/>
      <c r="C45" s="14"/>
      <c r="D45" s="22"/>
      <c r="E45" s="22"/>
      <c r="F45" s="22"/>
      <c r="G45" s="39"/>
      <c r="H45" s="25" t="str">
        <f t="shared" si="0"/>
        <v/>
      </c>
      <c r="I45" s="42"/>
    </row>
    <row r="46" spans="2:9" x14ac:dyDescent="0.2">
      <c r="B46" s="50"/>
      <c r="C46" s="14"/>
      <c r="D46" s="22"/>
      <c r="E46" s="22"/>
      <c r="F46" s="22"/>
      <c r="G46" s="39"/>
      <c r="H46" s="25" t="str">
        <f t="shared" si="0"/>
        <v/>
      </c>
      <c r="I46" s="42"/>
    </row>
    <row r="47" spans="2:9" x14ac:dyDescent="0.2">
      <c r="B47" s="50"/>
      <c r="C47" s="14"/>
      <c r="D47" s="22"/>
      <c r="E47" s="22"/>
      <c r="F47" s="22"/>
      <c r="G47" s="39"/>
      <c r="H47" s="25" t="str">
        <f t="shared" si="0"/>
        <v/>
      </c>
      <c r="I47" s="42"/>
    </row>
    <row r="48" spans="2:9" x14ac:dyDescent="0.2">
      <c r="B48" s="50"/>
      <c r="C48" s="14"/>
      <c r="D48" s="22"/>
      <c r="E48" s="22"/>
      <c r="F48" s="22"/>
      <c r="G48" s="48"/>
      <c r="H48" s="25" t="str">
        <f t="shared" si="0"/>
        <v/>
      </c>
      <c r="I48" s="42"/>
    </row>
    <row r="49" spans="2:9" x14ac:dyDescent="0.2">
      <c r="B49" s="83"/>
      <c r="C49" s="14"/>
      <c r="D49" s="22"/>
      <c r="E49" s="22"/>
      <c r="F49" s="22"/>
      <c r="G49" s="48"/>
      <c r="H49" s="25" t="str">
        <f t="shared" si="0"/>
        <v/>
      </c>
      <c r="I49" s="42"/>
    </row>
    <row r="50" spans="2:9" x14ac:dyDescent="0.2">
      <c r="B50" s="50"/>
      <c r="C50" s="14"/>
      <c r="D50" s="22"/>
      <c r="E50" s="22"/>
      <c r="F50" s="22"/>
      <c r="G50" s="39"/>
      <c r="H50" s="25" t="str">
        <f t="shared" si="0"/>
        <v/>
      </c>
      <c r="I50" s="42"/>
    </row>
    <row r="51" spans="2:9" x14ac:dyDescent="0.2">
      <c r="B51" s="50"/>
      <c r="C51" s="14"/>
      <c r="D51" s="22"/>
      <c r="E51" s="22"/>
      <c r="F51" s="22"/>
      <c r="G51" s="39"/>
      <c r="H51" s="25" t="str">
        <f t="shared" si="0"/>
        <v/>
      </c>
      <c r="I51" s="42"/>
    </row>
    <row r="52" spans="2:9" x14ac:dyDescent="0.2">
      <c r="B52" s="50"/>
      <c r="C52" s="14"/>
      <c r="D52" s="22"/>
      <c r="E52" s="22"/>
      <c r="F52" s="22"/>
      <c r="G52" s="39"/>
      <c r="H52" s="25" t="str">
        <f t="shared" si="0"/>
        <v/>
      </c>
      <c r="I52" s="42"/>
    </row>
    <row r="53" spans="2:9" x14ac:dyDescent="0.2">
      <c r="B53" s="50"/>
      <c r="C53" s="14"/>
      <c r="D53" s="22"/>
      <c r="E53" s="22"/>
      <c r="F53" s="22"/>
      <c r="G53" s="39"/>
      <c r="H53" s="25" t="str">
        <f t="shared" si="0"/>
        <v/>
      </c>
      <c r="I53" s="42"/>
    </row>
    <row r="54" spans="2:9" x14ac:dyDescent="0.2">
      <c r="B54" s="50"/>
      <c r="C54" s="14"/>
      <c r="D54" s="22"/>
      <c r="E54" s="22"/>
      <c r="F54" s="22"/>
      <c r="G54" s="39"/>
      <c r="H54" s="25" t="str">
        <f t="shared" si="0"/>
        <v/>
      </c>
      <c r="I54" s="42"/>
    </row>
    <row r="55" spans="2:9" x14ac:dyDescent="0.2">
      <c r="B55" s="50"/>
      <c r="C55" s="14"/>
      <c r="D55" s="22"/>
      <c r="E55" s="22"/>
      <c r="F55" s="22"/>
      <c r="G55" s="39"/>
      <c r="H55" s="25" t="str">
        <f t="shared" si="0"/>
        <v/>
      </c>
      <c r="I55" s="42"/>
    </row>
    <row r="56" spans="2:9" x14ac:dyDescent="0.2">
      <c r="B56" s="50"/>
      <c r="C56" s="14"/>
      <c r="D56" s="38"/>
      <c r="E56" s="38"/>
      <c r="F56" s="38"/>
      <c r="G56" s="39"/>
      <c r="H56" s="25" t="str">
        <f t="shared" si="0"/>
        <v/>
      </c>
    </row>
    <row r="57" spans="2:9" x14ac:dyDescent="0.2">
      <c r="B57" s="50"/>
      <c r="C57" s="14"/>
      <c r="D57" s="22"/>
      <c r="E57" s="22"/>
      <c r="F57" s="22"/>
      <c r="G57" s="39"/>
      <c r="H57" s="25" t="str">
        <f t="shared" si="0"/>
        <v/>
      </c>
      <c r="I57" s="42"/>
    </row>
    <row r="58" spans="2:9" x14ac:dyDescent="0.2">
      <c r="B58" s="50"/>
      <c r="C58" s="28"/>
      <c r="D58" s="38"/>
      <c r="E58" s="38"/>
      <c r="F58" s="38"/>
      <c r="G58" s="39"/>
      <c r="H58" s="25" t="str">
        <f t="shared" si="0"/>
        <v/>
      </c>
      <c r="I58" s="49"/>
    </row>
    <row r="59" spans="2:9" x14ac:dyDescent="0.2">
      <c r="B59" s="50"/>
      <c r="C59" s="28"/>
      <c r="D59" s="38"/>
      <c r="E59" s="38"/>
      <c r="F59" s="38"/>
      <c r="G59" s="39"/>
      <c r="H59" s="25" t="str">
        <f t="shared" si="0"/>
        <v/>
      </c>
    </row>
    <row r="60" spans="2:9" x14ac:dyDescent="0.2">
      <c r="B60" s="50"/>
      <c r="C60" s="28"/>
      <c r="D60" s="22"/>
      <c r="E60" s="22"/>
      <c r="F60" s="22"/>
      <c r="G60" s="39"/>
      <c r="H60" s="25" t="str">
        <f t="shared" si="0"/>
        <v/>
      </c>
      <c r="I60" s="42"/>
    </row>
    <row r="61" spans="2:9" x14ac:dyDescent="0.2">
      <c r="B61" s="50"/>
      <c r="C61" s="14"/>
      <c r="D61" s="22"/>
      <c r="E61" s="22"/>
      <c r="F61" s="22"/>
      <c r="G61" s="39"/>
      <c r="H61" s="25" t="str">
        <f t="shared" si="0"/>
        <v/>
      </c>
      <c r="I61" s="42"/>
    </row>
    <row r="62" spans="2:9" x14ac:dyDescent="0.2">
      <c r="B62" s="50"/>
      <c r="C62" s="14"/>
      <c r="D62" s="22"/>
      <c r="E62" s="22"/>
      <c r="F62" s="22"/>
      <c r="G62" s="39"/>
      <c r="H62" s="25" t="str">
        <f t="shared" si="0"/>
        <v/>
      </c>
      <c r="I62" s="42"/>
    </row>
    <row r="63" spans="2:9" x14ac:dyDescent="0.2">
      <c r="B63" s="50"/>
      <c r="C63" s="14"/>
      <c r="D63" s="22"/>
      <c r="E63" s="22"/>
      <c r="F63" s="22"/>
      <c r="G63" s="39"/>
      <c r="H63" s="25" t="str">
        <f t="shared" si="0"/>
        <v/>
      </c>
      <c r="I63" s="42"/>
    </row>
    <row r="64" spans="2:9" x14ac:dyDescent="0.2">
      <c r="B64" s="50"/>
      <c r="C64" s="14"/>
      <c r="D64" s="22"/>
      <c r="E64" s="22"/>
      <c r="F64" s="22"/>
      <c r="G64" s="39"/>
      <c r="H64" s="25" t="str">
        <f t="shared" si="0"/>
        <v/>
      </c>
      <c r="I64" s="42"/>
    </row>
    <row r="65" spans="2:9" x14ac:dyDescent="0.2">
      <c r="B65" s="50"/>
      <c r="C65" s="14"/>
      <c r="D65" s="22"/>
      <c r="E65" s="22"/>
      <c r="F65" s="22"/>
      <c r="G65" s="39"/>
      <c r="H65" s="25" t="str">
        <f t="shared" si="0"/>
        <v/>
      </c>
      <c r="I65" s="42"/>
    </row>
    <row r="66" spans="2:9" x14ac:dyDescent="0.2">
      <c r="B66" s="50"/>
      <c r="C66" s="27"/>
      <c r="D66" s="22"/>
      <c r="E66" s="22"/>
      <c r="F66" s="22"/>
      <c r="G66" s="39"/>
      <c r="H66" s="25" t="str">
        <f t="shared" si="0"/>
        <v/>
      </c>
      <c r="I66" s="42"/>
    </row>
    <row r="67" spans="2:9" x14ac:dyDescent="0.2">
      <c r="B67" s="50"/>
      <c r="C67" s="27"/>
      <c r="D67" s="22"/>
      <c r="E67" s="22"/>
      <c r="F67" s="22"/>
      <c r="G67" s="39"/>
      <c r="H67" s="25" t="str">
        <f t="shared" si="0"/>
        <v/>
      </c>
      <c r="I67" s="42"/>
    </row>
    <row r="68" spans="2:9" x14ac:dyDescent="0.2">
      <c r="B68" s="50"/>
      <c r="C68" s="27"/>
      <c r="D68" s="22"/>
      <c r="E68" s="22"/>
      <c r="F68" s="22"/>
      <c r="G68" s="39"/>
      <c r="H68" s="25" t="str">
        <f t="shared" si="0"/>
        <v/>
      </c>
      <c r="I68" s="42"/>
    </row>
    <row r="69" spans="2:9" x14ac:dyDescent="0.2">
      <c r="B69" s="50"/>
      <c r="C69" s="14"/>
      <c r="D69" s="22"/>
      <c r="E69" s="22"/>
      <c r="F69" s="22"/>
      <c r="G69" s="39"/>
      <c r="H69" s="25" t="str">
        <f t="shared" si="0"/>
        <v/>
      </c>
      <c r="I69" s="42"/>
    </row>
    <row r="70" spans="2:9" x14ac:dyDescent="0.2">
      <c r="B70" s="50"/>
      <c r="C70" s="14"/>
      <c r="D70" s="22"/>
      <c r="E70" s="22"/>
      <c r="F70" s="22"/>
      <c r="G70" s="39"/>
      <c r="H70" s="25" t="str">
        <f t="shared" si="0"/>
        <v/>
      </c>
      <c r="I70" s="42"/>
    </row>
    <row r="71" spans="2:9" x14ac:dyDescent="0.2">
      <c r="B71" s="50"/>
      <c r="C71" s="14"/>
      <c r="D71" s="22"/>
      <c r="E71" s="22"/>
      <c r="F71" s="22"/>
      <c r="G71" s="39"/>
      <c r="H71" s="25" t="str">
        <f t="shared" si="0"/>
        <v/>
      </c>
      <c r="I71" s="42"/>
    </row>
    <row r="72" spans="2:9" x14ac:dyDescent="0.2">
      <c r="B72" s="50"/>
      <c r="C72" s="14"/>
      <c r="D72" s="22"/>
      <c r="E72" s="22"/>
      <c r="F72" s="22"/>
      <c r="G72" s="39"/>
      <c r="H72" s="25" t="str">
        <f t="shared" si="0"/>
        <v/>
      </c>
      <c r="I72" s="42"/>
    </row>
    <row r="73" spans="2:9" s="30" customFormat="1" ht="24.95" customHeight="1" x14ac:dyDescent="0.2">
      <c r="B73" s="84" t="str">
        <f>$B$10</f>
        <v>C8.3</v>
      </c>
      <c r="C73" s="31" t="s">
        <v>2708</v>
      </c>
      <c r="D73" s="32"/>
      <c r="E73" s="32"/>
      <c r="F73" s="33"/>
      <c r="G73" s="32"/>
      <c r="H73" s="34">
        <f>SUM(H9:H72)</f>
        <v>0</v>
      </c>
      <c r="I73"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0890-957B-4845-B933-F9AC28148EF8}">
  <sheetPr codeName="Sheet19"/>
  <dimension ref="B1:I73"/>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C8.4</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25" t="str">
        <f t="shared" ref="H9:H27" si="0">IF(D9="","",F9*G9)</f>
        <v/>
      </c>
      <c r="I9" s="18"/>
    </row>
    <row r="10" spans="2:9" x14ac:dyDescent="0.2">
      <c r="B10" s="71" t="s">
        <v>448</v>
      </c>
      <c r="C10" s="20" t="s">
        <v>449</v>
      </c>
      <c r="D10" s="22"/>
      <c r="E10" s="22"/>
      <c r="F10" s="22"/>
      <c r="G10" s="41"/>
      <c r="H10" s="25" t="str">
        <f t="shared" si="0"/>
        <v/>
      </c>
      <c r="I10" s="42"/>
    </row>
    <row r="11" spans="2:9" x14ac:dyDescent="0.2">
      <c r="B11" s="50"/>
      <c r="C11" s="14"/>
      <c r="D11" s="22"/>
      <c r="E11" s="22"/>
      <c r="F11" s="22"/>
      <c r="G11" s="41"/>
      <c r="H11" s="25" t="str">
        <f t="shared" si="0"/>
        <v/>
      </c>
      <c r="I11" s="42"/>
    </row>
    <row r="12" spans="2:9" x14ac:dyDescent="0.2">
      <c r="B12" s="50" t="s">
        <v>450</v>
      </c>
      <c r="C12" s="14" t="s">
        <v>451</v>
      </c>
      <c r="D12" s="22"/>
      <c r="E12" s="22"/>
      <c r="F12" s="22"/>
      <c r="G12" s="41"/>
      <c r="H12" s="25" t="str">
        <f t="shared" si="0"/>
        <v/>
      </c>
      <c r="I12" s="42"/>
    </row>
    <row r="13" spans="2:9" x14ac:dyDescent="0.2">
      <c r="B13" s="50"/>
      <c r="C13" s="14"/>
      <c r="D13" s="22"/>
      <c r="E13" s="22"/>
      <c r="F13" s="22"/>
      <c r="G13" s="41"/>
      <c r="H13" s="25" t="str">
        <f t="shared" si="0"/>
        <v/>
      </c>
      <c r="I13" s="42"/>
    </row>
    <row r="14" spans="2:9" ht="25.5" x14ac:dyDescent="0.2">
      <c r="B14" s="50" t="s">
        <v>452</v>
      </c>
      <c r="C14" s="14" t="s">
        <v>453</v>
      </c>
      <c r="D14" s="22" t="s">
        <v>1345</v>
      </c>
      <c r="E14" s="22"/>
      <c r="F14" s="23"/>
      <c r="G14" s="24"/>
      <c r="H14" s="25">
        <f t="shared" si="0"/>
        <v>0</v>
      </c>
      <c r="I14" s="43"/>
    </row>
    <row r="15" spans="2:9" x14ac:dyDescent="0.2">
      <c r="B15" s="50"/>
      <c r="C15" s="14"/>
      <c r="D15" s="22"/>
      <c r="E15" s="22"/>
      <c r="F15" s="23"/>
      <c r="G15" s="24"/>
      <c r="H15" s="25" t="str">
        <f t="shared" si="0"/>
        <v/>
      </c>
      <c r="I15" s="43"/>
    </row>
    <row r="16" spans="2:9" x14ac:dyDescent="0.2">
      <c r="B16" s="50" t="s">
        <v>454</v>
      </c>
      <c r="C16" s="14" t="s">
        <v>455</v>
      </c>
      <c r="D16" s="22"/>
      <c r="E16" s="22"/>
      <c r="F16" s="23"/>
      <c r="G16" s="24"/>
      <c r="H16" s="25" t="str">
        <f t="shared" si="0"/>
        <v/>
      </c>
      <c r="I16" s="43"/>
    </row>
    <row r="17" spans="2:9" x14ac:dyDescent="0.2">
      <c r="B17" s="50"/>
      <c r="C17" s="14"/>
      <c r="D17" s="22"/>
      <c r="E17" s="22"/>
      <c r="F17" s="23"/>
      <c r="G17" s="24"/>
      <c r="H17" s="25" t="str">
        <f t="shared" si="0"/>
        <v/>
      </c>
      <c r="I17" s="43"/>
    </row>
    <row r="18" spans="2:9" ht="25.5" x14ac:dyDescent="0.2">
      <c r="B18" s="50" t="s">
        <v>53</v>
      </c>
      <c r="C18" s="14" t="s">
        <v>456</v>
      </c>
      <c r="D18" s="22" t="s">
        <v>7</v>
      </c>
      <c r="E18" s="22"/>
      <c r="F18" s="23"/>
      <c r="G18" s="41"/>
      <c r="H18" s="25">
        <f t="shared" si="0"/>
        <v>0</v>
      </c>
      <c r="I18" s="42"/>
    </row>
    <row r="19" spans="2:9" x14ac:dyDescent="0.2">
      <c r="B19" s="50"/>
      <c r="C19" s="14"/>
      <c r="D19" s="22"/>
      <c r="E19" s="22"/>
      <c r="F19" s="23"/>
      <c r="G19" s="41"/>
      <c r="H19" s="25"/>
      <c r="I19" s="42"/>
    </row>
    <row r="20" spans="2:9" ht="25.5" x14ac:dyDescent="0.2">
      <c r="B20" s="50" t="s">
        <v>55</v>
      </c>
      <c r="C20" s="14" t="s">
        <v>457</v>
      </c>
      <c r="D20" s="22" t="s">
        <v>7</v>
      </c>
      <c r="E20" s="22"/>
      <c r="F20" s="23"/>
      <c r="G20" s="44"/>
      <c r="H20" s="25">
        <f t="shared" si="0"/>
        <v>0</v>
      </c>
      <c r="I20" s="42"/>
    </row>
    <row r="21" spans="2:9" x14ac:dyDescent="0.2">
      <c r="B21" s="50"/>
      <c r="C21" s="14"/>
      <c r="D21" s="22"/>
      <c r="E21" s="22"/>
      <c r="F21" s="23"/>
      <c r="G21" s="44"/>
      <c r="H21" s="25"/>
      <c r="I21" s="42"/>
    </row>
    <row r="22" spans="2:9" ht="25.5" x14ac:dyDescent="0.2">
      <c r="B22" s="50" t="s">
        <v>65</v>
      </c>
      <c r="C22" s="14" t="s">
        <v>458</v>
      </c>
      <c r="D22" s="22" t="s">
        <v>7</v>
      </c>
      <c r="E22" s="22"/>
      <c r="F22" s="23"/>
      <c r="G22" s="41"/>
      <c r="H22" s="25">
        <f t="shared" si="0"/>
        <v>0</v>
      </c>
      <c r="I22" s="45"/>
    </row>
    <row r="23" spans="2:9" x14ac:dyDescent="0.2">
      <c r="B23" s="50"/>
      <c r="C23" s="14"/>
      <c r="D23" s="22"/>
      <c r="E23" s="22"/>
      <c r="F23" s="23"/>
      <c r="G23" s="41"/>
      <c r="H23" s="25"/>
      <c r="I23" s="45"/>
    </row>
    <row r="24" spans="2:9" ht="25.5" x14ac:dyDescent="0.2">
      <c r="B24" s="50" t="s">
        <v>57</v>
      </c>
      <c r="C24" s="14" t="s">
        <v>459</v>
      </c>
      <c r="D24" s="22" t="s">
        <v>26</v>
      </c>
      <c r="E24" s="38"/>
      <c r="F24" s="23"/>
      <c r="G24" s="46"/>
      <c r="H24" s="25">
        <f t="shared" si="0"/>
        <v>0</v>
      </c>
    </row>
    <row r="25" spans="2:9" x14ac:dyDescent="0.2">
      <c r="B25" s="50"/>
      <c r="C25" s="14"/>
      <c r="D25" s="22"/>
      <c r="E25" s="38"/>
      <c r="F25" s="23"/>
      <c r="G25" s="46"/>
      <c r="H25" s="25"/>
    </row>
    <row r="26" spans="2:9" ht="25.5" x14ac:dyDescent="0.2">
      <c r="B26" s="50" t="s">
        <v>58</v>
      </c>
      <c r="C26" s="14" t="s">
        <v>460</v>
      </c>
      <c r="D26" s="22" t="s">
        <v>26</v>
      </c>
      <c r="E26" s="38"/>
      <c r="F26" s="23"/>
      <c r="G26" s="46"/>
      <c r="H26" s="25">
        <f t="shared" si="0"/>
        <v>0</v>
      </c>
    </row>
    <row r="27" spans="2:9" x14ac:dyDescent="0.2">
      <c r="B27" s="50"/>
      <c r="C27" s="14"/>
      <c r="D27" s="22"/>
      <c r="E27" s="38"/>
      <c r="F27" s="23"/>
      <c r="G27" s="39"/>
      <c r="H27" s="25" t="str">
        <f t="shared" si="0"/>
        <v/>
      </c>
    </row>
    <row r="28" spans="2:9" x14ac:dyDescent="0.2">
      <c r="B28" s="50"/>
      <c r="C28" s="14"/>
      <c r="D28" s="22"/>
      <c r="E28" s="38"/>
      <c r="F28" s="23"/>
      <c r="G28" s="46"/>
      <c r="H28" s="25"/>
    </row>
    <row r="29" spans="2:9" x14ac:dyDescent="0.2">
      <c r="B29" s="50"/>
      <c r="C29" s="14"/>
      <c r="D29" s="22"/>
      <c r="E29" s="38"/>
      <c r="F29" s="23"/>
      <c r="G29" s="44"/>
      <c r="H29" s="25"/>
    </row>
    <row r="30" spans="2:9" x14ac:dyDescent="0.2">
      <c r="B30" s="50"/>
      <c r="C30" s="14"/>
      <c r="D30" s="22"/>
      <c r="E30" s="38"/>
      <c r="F30" s="23"/>
      <c r="G30" s="46"/>
      <c r="H30" s="25"/>
    </row>
    <row r="31" spans="2:9" x14ac:dyDescent="0.2">
      <c r="B31" s="13"/>
      <c r="C31" s="14"/>
      <c r="D31" s="22"/>
      <c r="E31" s="22"/>
      <c r="F31" s="23"/>
      <c r="G31" s="41"/>
      <c r="H31" s="25"/>
      <c r="I31" s="42"/>
    </row>
    <row r="32" spans="2:9" x14ac:dyDescent="0.2">
      <c r="B32" s="21"/>
      <c r="C32" s="14"/>
      <c r="D32" s="22"/>
      <c r="E32" s="22"/>
      <c r="F32" s="23"/>
      <c r="G32" s="41"/>
      <c r="H32" s="25"/>
      <c r="I32" s="42"/>
    </row>
    <row r="33" spans="2:9" x14ac:dyDescent="0.2">
      <c r="B33" s="21"/>
      <c r="C33" s="14"/>
      <c r="D33" s="22"/>
      <c r="E33" s="22"/>
      <c r="F33" s="23"/>
      <c r="G33" s="39"/>
      <c r="H33" s="25"/>
      <c r="I33" s="43"/>
    </row>
    <row r="34" spans="2:9" x14ac:dyDescent="0.2">
      <c r="B34" s="21"/>
      <c r="C34" s="14"/>
      <c r="D34" s="22"/>
      <c r="E34" s="15"/>
      <c r="F34" s="26"/>
      <c r="G34" s="29"/>
      <c r="H34" s="25"/>
      <c r="I34" s="18"/>
    </row>
    <row r="35" spans="2:9" s="37" customFormat="1" x14ac:dyDescent="0.2">
      <c r="B35" s="21"/>
      <c r="C35" s="14"/>
      <c r="D35" s="15"/>
      <c r="E35" s="15"/>
      <c r="F35" s="26"/>
      <c r="G35" s="29"/>
      <c r="H35" s="17"/>
      <c r="I35" s="18"/>
    </row>
    <row r="36" spans="2:9" x14ac:dyDescent="0.2">
      <c r="B36" s="21"/>
      <c r="C36" s="14"/>
      <c r="D36" s="22"/>
      <c r="E36" s="22"/>
      <c r="F36" s="23"/>
      <c r="G36" s="39"/>
      <c r="H36" s="25"/>
      <c r="I36" s="43"/>
    </row>
    <row r="37" spans="2:9" x14ac:dyDescent="0.2">
      <c r="B37" s="21"/>
      <c r="C37" s="14"/>
      <c r="D37" s="22"/>
      <c r="E37" s="22"/>
      <c r="F37" s="23"/>
      <c r="G37" s="39"/>
      <c r="H37" s="25"/>
      <c r="I37" s="43"/>
    </row>
    <row r="38" spans="2:9" x14ac:dyDescent="0.2">
      <c r="B38" s="21"/>
      <c r="C38" s="14"/>
      <c r="D38" s="22"/>
      <c r="E38" s="22"/>
      <c r="F38" s="23"/>
      <c r="G38" s="47"/>
      <c r="H38" s="25"/>
      <c r="I38" s="42"/>
    </row>
    <row r="39" spans="2:9" x14ac:dyDescent="0.2">
      <c r="B39" s="13"/>
      <c r="C39" s="14"/>
      <c r="D39" s="22"/>
      <c r="E39" s="22"/>
      <c r="F39" s="23"/>
      <c r="G39" s="47"/>
      <c r="H39" s="25"/>
      <c r="I39" s="42"/>
    </row>
    <row r="40" spans="2:9" x14ac:dyDescent="0.2">
      <c r="B40" s="13"/>
      <c r="C40" s="14"/>
      <c r="D40" s="22"/>
      <c r="E40" s="22"/>
      <c r="F40" s="23"/>
      <c r="G40" s="44"/>
      <c r="H40" s="25"/>
      <c r="I40" s="42"/>
    </row>
    <row r="41" spans="2:9" x14ac:dyDescent="0.2">
      <c r="B41" s="13"/>
      <c r="C41" s="14"/>
      <c r="D41" s="22"/>
      <c r="E41" s="22"/>
      <c r="F41" s="23"/>
      <c r="G41" s="44"/>
      <c r="H41" s="25"/>
      <c r="I41" s="42"/>
    </row>
    <row r="42" spans="2:9" x14ac:dyDescent="0.2">
      <c r="B42" s="13"/>
      <c r="C42" s="14"/>
      <c r="D42" s="22"/>
      <c r="E42" s="22"/>
      <c r="F42" s="22"/>
      <c r="G42" s="41"/>
      <c r="H42" s="25"/>
      <c r="I42" s="42"/>
    </row>
    <row r="43" spans="2:9" x14ac:dyDescent="0.2">
      <c r="B43" s="13"/>
      <c r="C43" s="14"/>
      <c r="D43" s="22"/>
      <c r="E43" s="22"/>
      <c r="F43" s="22"/>
      <c r="G43" s="41"/>
      <c r="H43" s="25"/>
      <c r="I43" s="42"/>
    </row>
    <row r="44" spans="2:9" x14ac:dyDescent="0.2">
      <c r="B44" s="13"/>
      <c r="C44" s="14"/>
      <c r="D44" s="22"/>
      <c r="E44" s="22"/>
      <c r="F44" s="22"/>
      <c r="G44" s="39"/>
      <c r="H44" s="25"/>
      <c r="I44" s="42"/>
    </row>
    <row r="45" spans="2:9" x14ac:dyDescent="0.2">
      <c r="B45" s="13"/>
      <c r="C45" s="14"/>
      <c r="D45" s="22"/>
      <c r="E45" s="22"/>
      <c r="F45" s="22"/>
      <c r="G45" s="39"/>
      <c r="H45" s="25"/>
      <c r="I45" s="42"/>
    </row>
    <row r="46" spans="2:9" x14ac:dyDescent="0.2">
      <c r="B46" s="13"/>
      <c r="C46" s="14"/>
      <c r="D46" s="22"/>
      <c r="E46" s="22"/>
      <c r="F46" s="22"/>
      <c r="G46" s="39"/>
      <c r="H46" s="25"/>
      <c r="I46" s="42"/>
    </row>
    <row r="47" spans="2:9" x14ac:dyDescent="0.2">
      <c r="B47" s="13"/>
      <c r="C47" s="14"/>
      <c r="D47" s="22"/>
      <c r="E47" s="22"/>
      <c r="F47" s="22"/>
      <c r="G47" s="39"/>
      <c r="H47" s="25"/>
      <c r="I47" s="42"/>
    </row>
    <row r="48" spans="2:9" x14ac:dyDescent="0.2">
      <c r="B48" s="13"/>
      <c r="C48" s="14"/>
      <c r="D48" s="22"/>
      <c r="E48" s="22"/>
      <c r="F48" s="22"/>
      <c r="G48" s="39"/>
      <c r="H48" s="25"/>
      <c r="I48" s="42"/>
    </row>
    <row r="49" spans="2:9" x14ac:dyDescent="0.2">
      <c r="B49" s="13"/>
      <c r="C49" s="14"/>
      <c r="D49" s="22"/>
      <c r="E49" s="22"/>
      <c r="F49" s="22"/>
      <c r="G49" s="39"/>
      <c r="H49" s="25"/>
      <c r="I49" s="42"/>
    </row>
    <row r="50" spans="2:9" x14ac:dyDescent="0.2">
      <c r="B50" s="13"/>
      <c r="C50" s="14"/>
      <c r="D50" s="22"/>
      <c r="E50" s="22"/>
      <c r="F50" s="22"/>
      <c r="G50" s="39"/>
      <c r="H50" s="25"/>
      <c r="I50" s="42"/>
    </row>
    <row r="51" spans="2:9" x14ac:dyDescent="0.2">
      <c r="B51" s="13"/>
      <c r="C51" s="14"/>
      <c r="D51" s="22"/>
      <c r="E51" s="22"/>
      <c r="F51" s="22"/>
      <c r="G51" s="39"/>
      <c r="H51" s="25"/>
      <c r="I51" s="42"/>
    </row>
    <row r="52" spans="2:9" x14ac:dyDescent="0.2">
      <c r="B52" s="13"/>
      <c r="C52" s="14"/>
      <c r="D52" s="22"/>
      <c r="E52" s="22"/>
      <c r="F52" s="22"/>
      <c r="G52" s="48"/>
      <c r="H52" s="25"/>
      <c r="I52" s="42"/>
    </row>
    <row r="53" spans="2:9" x14ac:dyDescent="0.2">
      <c r="B53" s="14"/>
      <c r="C53" s="14"/>
      <c r="D53" s="22"/>
      <c r="E53" s="22"/>
      <c r="F53" s="22"/>
      <c r="G53" s="48"/>
      <c r="H53" s="25"/>
      <c r="I53" s="42"/>
    </row>
    <row r="54" spans="2:9" x14ac:dyDescent="0.2">
      <c r="B54" s="21"/>
      <c r="C54" s="14"/>
      <c r="D54" s="22"/>
      <c r="E54" s="22"/>
      <c r="F54" s="22"/>
      <c r="G54" s="39"/>
      <c r="H54" s="25"/>
      <c r="I54" s="42"/>
    </row>
    <row r="55" spans="2:9" x14ac:dyDescent="0.2">
      <c r="B55" s="21"/>
      <c r="C55" s="14"/>
      <c r="D55" s="22"/>
      <c r="E55" s="22"/>
      <c r="F55" s="22"/>
      <c r="G55" s="39"/>
      <c r="H55" s="25"/>
      <c r="I55" s="42"/>
    </row>
    <row r="56" spans="2:9" x14ac:dyDescent="0.2">
      <c r="B56" s="13"/>
      <c r="C56" s="14"/>
      <c r="D56" s="22"/>
      <c r="E56" s="22"/>
      <c r="F56" s="22"/>
      <c r="G56" s="39"/>
      <c r="H56" s="25"/>
      <c r="I56" s="42"/>
    </row>
    <row r="57" spans="2:9" x14ac:dyDescent="0.2">
      <c r="B57" s="13"/>
      <c r="C57" s="14"/>
      <c r="D57" s="22"/>
      <c r="E57" s="22"/>
      <c r="F57" s="22"/>
      <c r="G57" s="39"/>
      <c r="H57" s="25"/>
      <c r="I57" s="42"/>
    </row>
    <row r="58" spans="2:9" x14ac:dyDescent="0.2">
      <c r="B58" s="13"/>
      <c r="C58" s="14"/>
      <c r="D58" s="22"/>
      <c r="E58" s="22"/>
      <c r="F58" s="22"/>
      <c r="G58" s="39"/>
      <c r="H58" s="25"/>
      <c r="I58" s="42"/>
    </row>
    <row r="59" spans="2:9" x14ac:dyDescent="0.2">
      <c r="B59" s="13"/>
      <c r="C59" s="14"/>
      <c r="D59" s="22"/>
      <c r="E59" s="22"/>
      <c r="F59" s="22"/>
      <c r="G59" s="39"/>
      <c r="H59" s="25"/>
      <c r="I59" s="42"/>
    </row>
    <row r="60" spans="2:9" x14ac:dyDescent="0.2">
      <c r="B60" s="13"/>
      <c r="C60" s="14"/>
      <c r="D60" s="38"/>
      <c r="E60" s="38"/>
      <c r="F60" s="38"/>
      <c r="G60" s="39"/>
      <c r="H60" s="25"/>
    </row>
    <row r="61" spans="2:9" x14ac:dyDescent="0.2">
      <c r="B61" s="13"/>
      <c r="C61" s="14"/>
      <c r="D61" s="22"/>
      <c r="E61" s="22"/>
      <c r="F61" s="22"/>
      <c r="G61" s="39"/>
      <c r="H61" s="25"/>
      <c r="I61" s="42"/>
    </row>
    <row r="62" spans="2:9" x14ac:dyDescent="0.2">
      <c r="B62" s="13"/>
      <c r="C62" s="28"/>
      <c r="D62" s="38"/>
      <c r="E62" s="38"/>
      <c r="F62" s="38"/>
      <c r="G62" s="39"/>
      <c r="H62" s="25"/>
      <c r="I62" s="49"/>
    </row>
    <row r="63" spans="2:9" x14ac:dyDescent="0.2">
      <c r="B63" s="13"/>
      <c r="C63" s="28"/>
      <c r="D63" s="38"/>
      <c r="E63" s="38"/>
      <c r="F63" s="38"/>
      <c r="G63" s="39"/>
      <c r="H63" s="25"/>
    </row>
    <row r="64" spans="2:9" x14ac:dyDescent="0.2">
      <c r="B64" s="13"/>
      <c r="C64" s="28"/>
      <c r="D64" s="22"/>
      <c r="E64" s="22"/>
      <c r="F64" s="22"/>
      <c r="G64" s="39"/>
      <c r="H64" s="25"/>
      <c r="I64" s="42"/>
    </row>
    <row r="65" spans="2:9" x14ac:dyDescent="0.2">
      <c r="B65" s="13"/>
      <c r="C65" s="14"/>
      <c r="D65" s="22"/>
      <c r="E65" s="22"/>
      <c r="F65" s="22"/>
      <c r="G65" s="39"/>
      <c r="H65" s="25"/>
      <c r="I65" s="42"/>
    </row>
    <row r="66" spans="2:9" x14ac:dyDescent="0.2">
      <c r="B66" s="13"/>
      <c r="C66" s="14"/>
      <c r="D66" s="22"/>
      <c r="E66" s="22"/>
      <c r="F66" s="22"/>
      <c r="G66" s="39"/>
      <c r="H66" s="25"/>
      <c r="I66" s="42"/>
    </row>
    <row r="67" spans="2:9" x14ac:dyDescent="0.2">
      <c r="B67" s="13"/>
      <c r="C67" s="14"/>
      <c r="D67" s="22"/>
      <c r="E67" s="22"/>
      <c r="F67" s="22"/>
      <c r="G67" s="39"/>
      <c r="H67" s="25"/>
      <c r="I67" s="42"/>
    </row>
    <row r="68" spans="2:9" x14ac:dyDescent="0.2">
      <c r="B68" s="13"/>
      <c r="C68" s="14"/>
      <c r="D68" s="22"/>
      <c r="E68" s="22"/>
      <c r="F68" s="22"/>
      <c r="G68" s="39"/>
      <c r="H68" s="25"/>
      <c r="I68" s="42"/>
    </row>
    <row r="69" spans="2:9" x14ac:dyDescent="0.2">
      <c r="B69" s="13"/>
      <c r="C69" s="14"/>
      <c r="D69" s="22"/>
      <c r="E69" s="22"/>
      <c r="F69" s="22"/>
      <c r="G69" s="39"/>
      <c r="H69" s="25"/>
      <c r="I69" s="42"/>
    </row>
    <row r="70" spans="2:9" x14ac:dyDescent="0.2">
      <c r="B70" s="13"/>
      <c r="C70" s="14"/>
      <c r="D70" s="22"/>
      <c r="E70" s="22"/>
      <c r="F70" s="22"/>
      <c r="G70" s="39"/>
      <c r="H70" s="25"/>
      <c r="I70" s="42"/>
    </row>
    <row r="71" spans="2:9" x14ac:dyDescent="0.2">
      <c r="B71" s="13"/>
      <c r="C71" s="14"/>
      <c r="D71" s="22"/>
      <c r="E71" s="22"/>
      <c r="F71" s="22"/>
      <c r="G71" s="39"/>
      <c r="H71" s="25"/>
      <c r="I71" s="42"/>
    </row>
    <row r="72" spans="2:9" x14ac:dyDescent="0.2">
      <c r="B72" s="13"/>
      <c r="C72" s="14"/>
      <c r="D72" s="22"/>
      <c r="E72" s="22"/>
      <c r="F72" s="22"/>
      <c r="G72" s="39"/>
      <c r="H72" s="25"/>
      <c r="I72" s="42"/>
    </row>
    <row r="73" spans="2:9" s="30" customFormat="1" ht="24.75" customHeight="1" x14ac:dyDescent="0.2">
      <c r="B73" s="84" t="str">
        <f>$B$10</f>
        <v>C8.4</v>
      </c>
      <c r="C73" s="31" t="s">
        <v>2708</v>
      </c>
      <c r="D73" s="32"/>
      <c r="E73" s="32"/>
      <c r="F73" s="33"/>
      <c r="G73" s="32"/>
      <c r="H73" s="34">
        <f>SUM(H9:H72)</f>
        <v>0</v>
      </c>
      <c r="I73"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D9E87-500E-4BA4-AC69-CBF58ED45233}">
  <sheetPr codeName="Sheet20">
    <tabColor rgb="FF92D050"/>
    <pageSetUpPr fitToPage="1"/>
  </sheetPr>
  <dimension ref="B1:I74"/>
  <sheetViews>
    <sheetView view="pageBreakPreview" zoomScale="70" zoomScaleNormal="85" zoomScaleSheetLayoutView="70" workbookViewId="0">
      <selection activeCell="B12" sqref="B12:H41"/>
    </sheetView>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3.570312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C8.5</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IF(D9="","",F9*G9)</f>
        <v/>
      </c>
      <c r="I9" s="18"/>
    </row>
    <row r="10" spans="2:9" x14ac:dyDescent="0.2">
      <c r="B10" s="71" t="s">
        <v>461</v>
      </c>
      <c r="C10" s="20" t="s">
        <v>462</v>
      </c>
      <c r="D10" s="22"/>
      <c r="E10" s="22"/>
      <c r="F10" s="22"/>
      <c r="G10" s="41"/>
      <c r="H10" s="17" t="str">
        <f t="shared" ref="H10:H68" si="0">IF(D10="","",F10*G10)</f>
        <v/>
      </c>
      <c r="I10" s="42"/>
    </row>
    <row r="11" spans="2:9" x14ac:dyDescent="0.2">
      <c r="B11" s="50"/>
      <c r="C11" s="14"/>
      <c r="D11" s="22"/>
      <c r="E11" s="22"/>
      <c r="F11" s="22"/>
      <c r="G11" s="41"/>
      <c r="H11" s="17" t="str">
        <f t="shared" si="0"/>
        <v/>
      </c>
      <c r="I11" s="42"/>
    </row>
    <row r="12" spans="2:9" x14ac:dyDescent="0.2">
      <c r="B12" s="50"/>
      <c r="C12" s="14"/>
      <c r="D12" s="22"/>
      <c r="E12" s="22"/>
      <c r="F12" s="22"/>
      <c r="G12" s="41"/>
      <c r="H12" s="17"/>
      <c r="I12" s="42"/>
    </row>
    <row r="13" spans="2:9" x14ac:dyDescent="0.2">
      <c r="B13" s="50"/>
      <c r="C13" s="14"/>
      <c r="D13" s="22"/>
      <c r="E13" s="22"/>
      <c r="F13" s="22"/>
      <c r="G13" s="41"/>
      <c r="H13" s="17"/>
      <c r="I13" s="42"/>
    </row>
    <row r="14" spans="2:9" x14ac:dyDescent="0.2">
      <c r="B14" s="50"/>
      <c r="C14" s="14"/>
      <c r="D14" s="22"/>
      <c r="E14" s="22"/>
      <c r="F14" s="23"/>
      <c r="G14" s="24"/>
      <c r="H14" s="17"/>
      <c r="I14" s="43"/>
    </row>
    <row r="15" spans="2:9" x14ac:dyDescent="0.2">
      <c r="B15" s="50"/>
      <c r="C15" s="14"/>
      <c r="D15" s="22"/>
      <c r="E15" s="22"/>
      <c r="F15" s="23"/>
      <c r="G15" s="24"/>
      <c r="H15" s="17"/>
      <c r="I15" s="43"/>
    </row>
    <row r="16" spans="2:9" x14ac:dyDescent="0.2">
      <c r="B16" s="50"/>
      <c r="C16" s="14"/>
      <c r="D16" s="22"/>
      <c r="E16" s="22"/>
      <c r="F16" s="23"/>
      <c r="G16" s="24"/>
      <c r="H16" s="17"/>
      <c r="I16" s="43"/>
    </row>
    <row r="17" spans="2:9" x14ac:dyDescent="0.2">
      <c r="B17" s="50"/>
      <c r="C17" s="14"/>
      <c r="D17" s="22"/>
      <c r="E17" s="22"/>
      <c r="F17" s="23"/>
      <c r="G17" s="24"/>
      <c r="H17" s="17"/>
      <c r="I17" s="43"/>
    </row>
    <row r="18" spans="2:9" hidden="1" x14ac:dyDescent="0.2">
      <c r="B18" s="50"/>
      <c r="C18" s="14"/>
      <c r="D18" s="22"/>
      <c r="E18" s="22"/>
      <c r="F18" s="23"/>
      <c r="G18" s="24"/>
      <c r="H18" s="17"/>
      <c r="I18" s="43"/>
    </row>
    <row r="19" spans="2:9" hidden="1" x14ac:dyDescent="0.2">
      <c r="B19" s="50"/>
      <c r="C19" s="14"/>
      <c r="D19" s="22"/>
      <c r="E19" s="22"/>
      <c r="F19" s="23"/>
      <c r="G19" s="24"/>
      <c r="H19" s="17"/>
      <c r="I19" s="42"/>
    </row>
    <row r="20" spans="2:9" x14ac:dyDescent="0.2">
      <c r="B20" s="50"/>
      <c r="C20" s="14"/>
      <c r="D20" s="22"/>
      <c r="E20" s="22"/>
      <c r="F20" s="23"/>
      <c r="G20" s="24"/>
      <c r="H20" s="17"/>
      <c r="I20" s="42"/>
    </row>
    <row r="21" spans="2:9" x14ac:dyDescent="0.2">
      <c r="B21" s="50"/>
      <c r="C21" s="14"/>
      <c r="D21" s="22"/>
      <c r="E21" s="22"/>
      <c r="F21" s="23"/>
      <c r="G21" s="24"/>
      <c r="H21" s="17"/>
      <c r="I21" s="45"/>
    </row>
    <row r="22" spans="2:9" hidden="1" x14ac:dyDescent="0.2">
      <c r="B22" s="50"/>
      <c r="C22" s="14"/>
      <c r="D22" s="22"/>
      <c r="E22" s="38"/>
      <c r="F22" s="23"/>
      <c r="G22" s="24"/>
      <c r="H22" s="17"/>
    </row>
    <row r="23" spans="2:9" hidden="1" x14ac:dyDescent="0.2">
      <c r="B23" s="50"/>
      <c r="C23" s="14"/>
      <c r="D23" s="22"/>
      <c r="E23" s="38"/>
      <c r="F23" s="23"/>
      <c r="G23" s="24"/>
      <c r="H23" s="17"/>
    </row>
    <row r="24" spans="2:9" x14ac:dyDescent="0.2">
      <c r="B24" s="50"/>
      <c r="C24" s="14"/>
      <c r="D24" s="22"/>
      <c r="E24" s="38"/>
      <c r="F24" s="23"/>
      <c r="G24" s="24"/>
      <c r="H24" s="17"/>
    </row>
    <row r="25" spans="2:9" x14ac:dyDescent="0.2">
      <c r="B25" s="50"/>
      <c r="C25" s="14"/>
      <c r="D25" s="22"/>
      <c r="E25" s="38"/>
      <c r="F25" s="23"/>
      <c r="G25" s="24"/>
      <c r="H25" s="17"/>
    </row>
    <row r="26" spans="2:9" x14ac:dyDescent="0.2">
      <c r="B26" s="50"/>
      <c r="C26" s="14"/>
      <c r="D26" s="22"/>
      <c r="E26" s="38"/>
      <c r="F26" s="23"/>
      <c r="G26" s="24"/>
      <c r="H26" s="17"/>
    </row>
    <row r="27" spans="2:9" x14ac:dyDescent="0.2">
      <c r="B27" s="50"/>
      <c r="C27" s="14"/>
      <c r="D27" s="22"/>
      <c r="E27" s="38"/>
      <c r="F27" s="23"/>
      <c r="G27" s="24"/>
      <c r="H27" s="17"/>
    </row>
    <row r="28" spans="2:9" x14ac:dyDescent="0.2">
      <c r="B28" s="50"/>
      <c r="C28" s="14"/>
      <c r="D28" s="22"/>
      <c r="E28" s="22"/>
      <c r="F28" s="23"/>
      <c r="G28" s="24"/>
      <c r="H28" s="17"/>
      <c r="I28" s="42"/>
    </row>
    <row r="29" spans="2:9" x14ac:dyDescent="0.2">
      <c r="B29" s="50"/>
      <c r="C29" s="14"/>
      <c r="D29" s="22"/>
      <c r="E29" s="22"/>
      <c r="F29" s="23"/>
      <c r="G29" s="24"/>
      <c r="H29" s="17"/>
      <c r="I29" s="42"/>
    </row>
    <row r="30" spans="2:9" x14ac:dyDescent="0.2">
      <c r="B30" s="50"/>
      <c r="C30" s="14"/>
      <c r="D30" s="22"/>
      <c r="E30" s="22"/>
      <c r="F30" s="23"/>
      <c r="G30" s="24"/>
      <c r="H30" s="17"/>
      <c r="I30" s="43"/>
    </row>
    <row r="31" spans="2:9" x14ac:dyDescent="0.2">
      <c r="B31" s="50"/>
      <c r="C31" s="14"/>
      <c r="D31" s="22"/>
      <c r="E31" s="15"/>
      <c r="F31" s="26"/>
      <c r="G31" s="24"/>
      <c r="H31" s="17"/>
      <c r="I31" s="18"/>
    </row>
    <row r="32" spans="2:9" s="37" customFormat="1" x14ac:dyDescent="0.2">
      <c r="B32" s="50"/>
      <c r="C32" s="14"/>
      <c r="D32" s="15"/>
      <c r="E32" s="15"/>
      <c r="F32" s="26"/>
      <c r="G32" s="24"/>
      <c r="H32" s="17"/>
      <c r="I32" s="18"/>
    </row>
    <row r="33" spans="2:9" x14ac:dyDescent="0.2">
      <c r="B33" s="21"/>
      <c r="C33" s="14"/>
      <c r="D33" s="22"/>
      <c r="E33" s="22"/>
      <c r="F33" s="23"/>
      <c r="G33" s="39"/>
      <c r="H33" s="17"/>
      <c r="I33" s="43"/>
    </row>
    <row r="34" spans="2:9" x14ac:dyDescent="0.2">
      <c r="B34" s="21"/>
      <c r="C34" s="14"/>
      <c r="D34" s="22"/>
      <c r="E34" s="22"/>
      <c r="F34" s="23"/>
      <c r="G34" s="39"/>
      <c r="H34" s="17"/>
      <c r="I34" s="43"/>
    </row>
    <row r="35" spans="2:9" x14ac:dyDescent="0.2">
      <c r="B35" s="21"/>
      <c r="C35" s="14"/>
      <c r="D35" s="22"/>
      <c r="E35" s="22"/>
      <c r="F35" s="23"/>
      <c r="G35" s="47"/>
      <c r="H35" s="17"/>
      <c r="I35" s="42"/>
    </row>
    <row r="36" spans="2:9" x14ac:dyDescent="0.2">
      <c r="B36" s="13"/>
      <c r="C36" s="14"/>
      <c r="D36" s="22"/>
      <c r="E36" s="22"/>
      <c r="F36" s="23"/>
      <c r="G36" s="47"/>
      <c r="H36" s="17"/>
      <c r="I36" s="42"/>
    </row>
    <row r="37" spans="2:9" x14ac:dyDescent="0.2">
      <c r="B37" s="13"/>
      <c r="C37" s="14"/>
      <c r="D37" s="22"/>
      <c r="E37" s="22"/>
      <c r="F37" s="23"/>
      <c r="G37" s="44"/>
      <c r="H37" s="17"/>
      <c r="I37" s="42"/>
    </row>
    <row r="38" spans="2:9" x14ac:dyDescent="0.2">
      <c r="B38" s="13"/>
      <c r="C38" s="14"/>
      <c r="D38" s="22"/>
      <c r="E38" s="22"/>
      <c r="F38" s="23"/>
      <c r="G38" s="44"/>
      <c r="H38" s="17"/>
      <c r="I38" s="42"/>
    </row>
    <row r="39" spans="2:9" x14ac:dyDescent="0.2">
      <c r="B39" s="13"/>
      <c r="C39" s="14"/>
      <c r="D39" s="22"/>
      <c r="E39" s="22"/>
      <c r="F39" s="22"/>
      <c r="G39" s="41"/>
      <c r="H39" s="17"/>
      <c r="I39" s="42"/>
    </row>
    <row r="40" spans="2:9" x14ac:dyDescent="0.2">
      <c r="B40" s="13"/>
      <c r="C40" s="14"/>
      <c r="D40" s="22"/>
      <c r="E40" s="22"/>
      <c r="F40" s="22"/>
      <c r="G40" s="41"/>
      <c r="H40" s="17"/>
      <c r="I40" s="42"/>
    </row>
    <row r="41" spans="2:9" x14ac:dyDescent="0.2">
      <c r="B41" s="13"/>
      <c r="C41" s="14"/>
      <c r="D41" s="22"/>
      <c r="E41" s="22"/>
      <c r="F41" s="22"/>
      <c r="G41" s="39"/>
      <c r="H41" s="17"/>
      <c r="I41" s="42"/>
    </row>
    <row r="42" spans="2:9" x14ac:dyDescent="0.2">
      <c r="B42" s="13"/>
      <c r="C42" s="14"/>
      <c r="D42" s="22"/>
      <c r="E42" s="22"/>
      <c r="F42" s="22"/>
      <c r="G42" s="39"/>
      <c r="H42" s="17" t="str">
        <f t="shared" si="0"/>
        <v/>
      </c>
      <c r="I42" s="42"/>
    </row>
    <row r="43" spans="2:9" x14ac:dyDescent="0.2">
      <c r="B43" s="13"/>
      <c r="C43" s="14"/>
      <c r="D43" s="22"/>
      <c r="E43" s="22"/>
      <c r="F43" s="22"/>
      <c r="G43" s="39"/>
      <c r="H43" s="17" t="str">
        <f t="shared" si="0"/>
        <v/>
      </c>
      <c r="I43" s="42"/>
    </row>
    <row r="44" spans="2:9" x14ac:dyDescent="0.2">
      <c r="B44" s="13"/>
      <c r="C44" s="14"/>
      <c r="D44" s="22"/>
      <c r="E44" s="22"/>
      <c r="F44" s="22"/>
      <c r="G44" s="39"/>
      <c r="H44" s="17" t="str">
        <f t="shared" si="0"/>
        <v/>
      </c>
      <c r="I44" s="42"/>
    </row>
    <row r="45" spans="2:9" x14ac:dyDescent="0.2">
      <c r="B45" s="13"/>
      <c r="C45" s="14"/>
      <c r="D45" s="22"/>
      <c r="E45" s="22"/>
      <c r="F45" s="22"/>
      <c r="G45" s="39"/>
      <c r="H45" s="17" t="str">
        <f t="shared" si="0"/>
        <v/>
      </c>
      <c r="I45" s="42"/>
    </row>
    <row r="46" spans="2:9" x14ac:dyDescent="0.2">
      <c r="B46" s="13"/>
      <c r="C46" s="14"/>
      <c r="D46" s="22"/>
      <c r="E46" s="22"/>
      <c r="F46" s="22"/>
      <c r="G46" s="39"/>
      <c r="H46" s="17" t="str">
        <f t="shared" si="0"/>
        <v/>
      </c>
      <c r="I46" s="42"/>
    </row>
    <row r="47" spans="2:9" x14ac:dyDescent="0.2">
      <c r="B47" s="13"/>
      <c r="C47" s="14"/>
      <c r="D47" s="22"/>
      <c r="E47" s="22"/>
      <c r="F47" s="22"/>
      <c r="G47" s="39"/>
      <c r="H47" s="17" t="str">
        <f t="shared" si="0"/>
        <v/>
      </c>
      <c r="I47" s="42"/>
    </row>
    <row r="48" spans="2:9" x14ac:dyDescent="0.2">
      <c r="B48" s="13"/>
      <c r="C48" s="14"/>
      <c r="D48" s="22"/>
      <c r="E48" s="22"/>
      <c r="F48" s="22"/>
      <c r="G48" s="39"/>
      <c r="H48" s="17" t="str">
        <f t="shared" si="0"/>
        <v/>
      </c>
      <c r="I48" s="42"/>
    </row>
    <row r="49" spans="2:9" x14ac:dyDescent="0.2">
      <c r="B49" s="13"/>
      <c r="C49" s="14"/>
      <c r="D49" s="22"/>
      <c r="E49" s="22"/>
      <c r="F49" s="22"/>
      <c r="G49" s="39"/>
      <c r="H49" s="17" t="str">
        <f t="shared" si="0"/>
        <v/>
      </c>
      <c r="I49" s="42"/>
    </row>
    <row r="50" spans="2:9" x14ac:dyDescent="0.2">
      <c r="B50" s="13"/>
      <c r="C50" s="14"/>
      <c r="D50" s="22"/>
      <c r="E50" s="22"/>
      <c r="F50" s="22"/>
      <c r="G50" s="39"/>
      <c r="H50" s="17" t="str">
        <f t="shared" si="0"/>
        <v/>
      </c>
      <c r="I50" s="42"/>
    </row>
    <row r="51" spans="2:9" x14ac:dyDescent="0.2">
      <c r="B51" s="13"/>
      <c r="C51" s="14"/>
      <c r="D51" s="22"/>
      <c r="E51" s="22"/>
      <c r="F51" s="22"/>
      <c r="G51" s="39"/>
      <c r="H51" s="17" t="str">
        <f t="shared" si="0"/>
        <v/>
      </c>
      <c r="I51" s="42"/>
    </row>
    <row r="52" spans="2:9" x14ac:dyDescent="0.2">
      <c r="B52" s="13"/>
      <c r="C52" s="14"/>
      <c r="D52" s="38"/>
      <c r="E52" s="38"/>
      <c r="F52" s="38"/>
      <c r="G52" s="39"/>
      <c r="H52" s="17" t="str">
        <f t="shared" si="0"/>
        <v/>
      </c>
    </row>
    <row r="53" spans="2:9" x14ac:dyDescent="0.2">
      <c r="B53" s="13"/>
      <c r="C53" s="14"/>
      <c r="D53" s="22"/>
      <c r="E53" s="22"/>
      <c r="F53" s="22"/>
      <c r="G53" s="39"/>
      <c r="H53" s="17" t="str">
        <f t="shared" si="0"/>
        <v/>
      </c>
      <c r="I53" s="42"/>
    </row>
    <row r="54" spans="2:9" x14ac:dyDescent="0.2">
      <c r="B54" s="13"/>
      <c r="C54" s="28"/>
      <c r="D54" s="38"/>
      <c r="E54" s="38"/>
      <c r="F54" s="38"/>
      <c r="G54" s="39"/>
      <c r="H54" s="17" t="str">
        <f t="shared" si="0"/>
        <v/>
      </c>
      <c r="I54" s="49"/>
    </row>
    <row r="55" spans="2:9" x14ac:dyDescent="0.2">
      <c r="B55" s="13"/>
      <c r="C55" s="28"/>
      <c r="D55" s="38"/>
      <c r="E55" s="38"/>
      <c r="F55" s="38"/>
      <c r="G55" s="39"/>
      <c r="H55" s="17" t="str">
        <f t="shared" si="0"/>
        <v/>
      </c>
    </row>
    <row r="56" spans="2:9" x14ac:dyDescent="0.2">
      <c r="B56" s="13"/>
      <c r="C56" s="28"/>
      <c r="D56" s="22"/>
      <c r="E56" s="22"/>
      <c r="F56" s="22"/>
      <c r="G56" s="39"/>
      <c r="H56" s="17" t="str">
        <f t="shared" si="0"/>
        <v/>
      </c>
      <c r="I56" s="42"/>
    </row>
    <row r="57" spans="2:9" x14ac:dyDescent="0.2">
      <c r="B57" s="13"/>
      <c r="C57" s="14"/>
      <c r="D57" s="22"/>
      <c r="E57" s="22"/>
      <c r="F57" s="22"/>
      <c r="G57" s="39"/>
      <c r="H57" s="17" t="str">
        <f t="shared" si="0"/>
        <v/>
      </c>
      <c r="I57" s="42"/>
    </row>
    <row r="58" spans="2:9" x14ac:dyDescent="0.2">
      <c r="B58" s="13"/>
      <c r="C58" s="14"/>
      <c r="D58" s="22"/>
      <c r="E58" s="22"/>
      <c r="F58" s="22"/>
      <c r="G58" s="39"/>
      <c r="H58" s="17" t="str">
        <f t="shared" si="0"/>
        <v/>
      </c>
      <c r="I58" s="42"/>
    </row>
    <row r="59" spans="2:9" x14ac:dyDescent="0.2">
      <c r="B59" s="13"/>
      <c r="C59" s="14"/>
      <c r="D59" s="22"/>
      <c r="E59" s="22"/>
      <c r="F59" s="22"/>
      <c r="G59" s="39"/>
      <c r="H59" s="17" t="str">
        <f t="shared" si="0"/>
        <v/>
      </c>
      <c r="I59" s="42"/>
    </row>
    <row r="60" spans="2:9" x14ac:dyDescent="0.2">
      <c r="B60" s="13"/>
      <c r="C60" s="14"/>
      <c r="D60" s="22"/>
      <c r="E60" s="22"/>
      <c r="F60" s="22"/>
      <c r="G60" s="39"/>
      <c r="H60" s="17" t="str">
        <f t="shared" si="0"/>
        <v/>
      </c>
      <c r="I60" s="42"/>
    </row>
    <row r="61" spans="2:9" x14ac:dyDescent="0.2">
      <c r="B61" s="13"/>
      <c r="C61" s="14"/>
      <c r="D61" s="22"/>
      <c r="E61" s="22"/>
      <c r="F61" s="22"/>
      <c r="G61" s="39"/>
      <c r="H61" s="17" t="str">
        <f t="shared" si="0"/>
        <v/>
      </c>
      <c r="I61" s="42"/>
    </row>
    <row r="62" spans="2:9" x14ac:dyDescent="0.2">
      <c r="B62" s="13"/>
      <c r="C62" s="27"/>
      <c r="D62" s="22"/>
      <c r="E62" s="22"/>
      <c r="F62" s="22"/>
      <c r="G62" s="39"/>
      <c r="H62" s="17" t="str">
        <f t="shared" si="0"/>
        <v/>
      </c>
      <c r="I62" s="42"/>
    </row>
    <row r="63" spans="2:9" x14ac:dyDescent="0.2">
      <c r="B63" s="13"/>
      <c r="C63" s="27"/>
      <c r="D63" s="22"/>
      <c r="E63" s="22"/>
      <c r="F63" s="22"/>
      <c r="G63" s="39"/>
      <c r="H63" s="17" t="str">
        <f t="shared" si="0"/>
        <v/>
      </c>
      <c r="I63" s="42"/>
    </row>
    <row r="64" spans="2:9" x14ac:dyDescent="0.2">
      <c r="B64" s="13"/>
      <c r="C64" s="27"/>
      <c r="D64" s="22"/>
      <c r="E64" s="22"/>
      <c r="F64" s="22"/>
      <c r="G64" s="39"/>
      <c r="H64" s="17" t="str">
        <f t="shared" si="0"/>
        <v/>
      </c>
      <c r="I64" s="42"/>
    </row>
    <row r="65" spans="2:9" x14ac:dyDescent="0.2">
      <c r="B65" s="13"/>
      <c r="C65" s="14"/>
      <c r="D65" s="22"/>
      <c r="E65" s="22"/>
      <c r="F65" s="22"/>
      <c r="G65" s="39"/>
      <c r="H65" s="17" t="str">
        <f t="shared" si="0"/>
        <v/>
      </c>
      <c r="I65" s="42"/>
    </row>
    <row r="66" spans="2:9" x14ac:dyDescent="0.2">
      <c r="B66" s="13"/>
      <c r="C66" s="14"/>
      <c r="D66" s="22"/>
      <c r="E66" s="22"/>
      <c r="F66" s="22"/>
      <c r="G66" s="39"/>
      <c r="H66" s="17" t="str">
        <f t="shared" si="0"/>
        <v/>
      </c>
      <c r="I66" s="42"/>
    </row>
    <row r="67" spans="2:9" x14ac:dyDescent="0.2">
      <c r="B67" s="13"/>
      <c r="C67" s="14"/>
      <c r="D67" s="22"/>
      <c r="E67" s="22"/>
      <c r="F67" s="22"/>
      <c r="G67" s="39"/>
      <c r="H67" s="17" t="str">
        <f t="shared" si="0"/>
        <v/>
      </c>
      <c r="I67" s="42"/>
    </row>
    <row r="68" spans="2:9" x14ac:dyDescent="0.2">
      <c r="B68" s="13"/>
      <c r="C68" s="14"/>
      <c r="D68" s="22"/>
      <c r="E68" s="22"/>
      <c r="F68" s="22"/>
      <c r="G68" s="39"/>
      <c r="H68" s="17" t="str">
        <f t="shared" si="0"/>
        <v/>
      </c>
      <c r="I68" s="42"/>
    </row>
    <row r="69" spans="2:9" x14ac:dyDescent="0.2">
      <c r="B69" s="13"/>
      <c r="C69" s="14"/>
      <c r="D69" s="22"/>
      <c r="E69" s="22"/>
      <c r="F69" s="22"/>
      <c r="G69" s="39"/>
      <c r="H69" s="17" t="str">
        <f t="shared" ref="H69:H73" si="1">IF(D69="","",F69*G69)</f>
        <v/>
      </c>
      <c r="I69" s="42"/>
    </row>
    <row r="70" spans="2:9" x14ac:dyDescent="0.2">
      <c r="B70" s="13"/>
      <c r="C70" s="14"/>
      <c r="D70" s="22"/>
      <c r="E70" s="22"/>
      <c r="F70" s="22"/>
      <c r="G70" s="39"/>
      <c r="H70" s="17" t="str">
        <f t="shared" si="1"/>
        <v/>
      </c>
      <c r="I70" s="42"/>
    </row>
    <row r="71" spans="2:9" x14ac:dyDescent="0.2">
      <c r="B71" s="13"/>
      <c r="C71" s="14"/>
      <c r="D71" s="22"/>
      <c r="E71" s="22"/>
      <c r="F71" s="22"/>
      <c r="G71" s="39"/>
      <c r="H71" s="17" t="str">
        <f t="shared" si="1"/>
        <v/>
      </c>
      <c r="I71" s="42"/>
    </row>
    <row r="72" spans="2:9" x14ac:dyDescent="0.2">
      <c r="B72" s="13"/>
      <c r="C72" s="14"/>
      <c r="D72" s="22"/>
      <c r="E72" s="22"/>
      <c r="F72" s="22"/>
      <c r="G72" s="39"/>
      <c r="H72" s="17" t="str">
        <f t="shared" si="1"/>
        <v/>
      </c>
      <c r="I72" s="42"/>
    </row>
    <row r="73" spans="2:9" x14ac:dyDescent="0.2">
      <c r="B73" s="13"/>
      <c r="C73" s="14"/>
      <c r="D73" s="22"/>
      <c r="E73" s="22"/>
      <c r="F73" s="22"/>
      <c r="G73" s="39"/>
      <c r="H73" s="17" t="str">
        <f t="shared" si="1"/>
        <v/>
      </c>
      <c r="I73" s="42"/>
    </row>
    <row r="74" spans="2:9" s="30" customFormat="1" ht="24.75" customHeight="1" x14ac:dyDescent="0.2">
      <c r="B74" s="84" t="str">
        <f>$B$10</f>
        <v>C8.5</v>
      </c>
      <c r="C74" s="31" t="s">
        <v>2708</v>
      </c>
      <c r="D74" s="32"/>
      <c r="E74" s="32"/>
      <c r="F74" s="33"/>
      <c r="G74" s="32"/>
      <c r="H74" s="34">
        <f>SUM(H9:H73)</f>
        <v>0</v>
      </c>
      <c r="I74" s="35"/>
    </row>
  </sheetData>
  <mergeCells count="4">
    <mergeCell ref="F1:H1"/>
    <mergeCell ref="B5:G7"/>
    <mergeCell ref="H4:H7"/>
    <mergeCell ref="B4:G4"/>
  </mergeCells>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5ACF-6433-4A71-8EBF-448F8BEA6D3B}">
  <sheetPr codeName="Sheet21"/>
  <dimension ref="B1:I77"/>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C8.6</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IF(D9="","",F9*G9)</f>
        <v/>
      </c>
      <c r="I9" s="18"/>
    </row>
    <row r="10" spans="2:9" x14ac:dyDescent="0.2">
      <c r="B10" s="71" t="s">
        <v>463</v>
      </c>
      <c r="C10" s="20" t="s">
        <v>464</v>
      </c>
      <c r="D10" s="22"/>
      <c r="E10" s="22"/>
      <c r="F10" s="22"/>
      <c r="G10" s="41"/>
      <c r="H10" s="17" t="str">
        <f t="shared" ref="H10:H73" si="0">IF(D10="","",F10*G10)</f>
        <v/>
      </c>
      <c r="I10" s="42"/>
    </row>
    <row r="11" spans="2:9" x14ac:dyDescent="0.2">
      <c r="B11" s="50"/>
      <c r="C11" s="14"/>
      <c r="D11" s="22"/>
      <c r="E11" s="22"/>
      <c r="F11" s="22"/>
      <c r="G11" s="41"/>
      <c r="H11" s="17" t="str">
        <f t="shared" si="0"/>
        <v/>
      </c>
      <c r="I11" s="42"/>
    </row>
    <row r="12" spans="2:9" x14ac:dyDescent="0.2">
      <c r="B12" s="50" t="s">
        <v>465</v>
      </c>
      <c r="C12" s="14" t="s">
        <v>466</v>
      </c>
      <c r="D12" s="22"/>
      <c r="E12" s="22"/>
      <c r="F12" s="22"/>
      <c r="G12" s="41"/>
      <c r="H12" s="17" t="str">
        <f t="shared" si="0"/>
        <v/>
      </c>
      <c r="I12" s="42"/>
    </row>
    <row r="13" spans="2:9" x14ac:dyDescent="0.2">
      <c r="B13" s="50"/>
      <c r="C13" s="14"/>
      <c r="D13" s="22"/>
      <c r="E13" s="22"/>
      <c r="F13" s="22"/>
      <c r="G13" s="41"/>
      <c r="H13" s="17" t="str">
        <f t="shared" si="0"/>
        <v/>
      </c>
      <c r="I13" s="42"/>
    </row>
    <row r="14" spans="2:9" ht="25.5" x14ac:dyDescent="0.2">
      <c r="B14" s="50" t="s">
        <v>467</v>
      </c>
      <c r="C14" s="14" t="s">
        <v>468</v>
      </c>
      <c r="D14" s="22" t="s">
        <v>6</v>
      </c>
      <c r="E14" s="22"/>
      <c r="F14" s="23"/>
      <c r="G14" s="24"/>
      <c r="H14" s="17">
        <f t="shared" si="0"/>
        <v>0</v>
      </c>
      <c r="I14" s="43"/>
    </row>
    <row r="15" spans="2:9" x14ac:dyDescent="0.2">
      <c r="B15" s="50"/>
      <c r="C15" s="14"/>
      <c r="D15" s="22"/>
      <c r="E15" s="22"/>
      <c r="F15" s="23"/>
      <c r="G15" s="24"/>
      <c r="H15" s="17" t="str">
        <f t="shared" si="0"/>
        <v/>
      </c>
      <c r="I15" s="43"/>
    </row>
    <row r="16" spans="2:9" ht="25.5" x14ac:dyDescent="0.2">
      <c r="B16" s="50" t="s">
        <v>469</v>
      </c>
      <c r="C16" s="14" t="s">
        <v>470</v>
      </c>
      <c r="D16" s="22" t="s">
        <v>86</v>
      </c>
      <c r="E16" s="22"/>
      <c r="F16" s="23"/>
      <c r="G16" s="24"/>
      <c r="H16" s="17">
        <f t="shared" si="0"/>
        <v>0</v>
      </c>
      <c r="I16" s="43"/>
    </row>
    <row r="17" spans="2:9" x14ac:dyDescent="0.2">
      <c r="B17" s="50"/>
      <c r="C17" s="14"/>
      <c r="D17" s="22"/>
      <c r="E17" s="22"/>
      <c r="F17" s="23"/>
      <c r="G17" s="24"/>
      <c r="H17" s="17" t="str">
        <f t="shared" si="0"/>
        <v/>
      </c>
      <c r="I17" s="43"/>
    </row>
    <row r="18" spans="2:9" x14ac:dyDescent="0.2">
      <c r="B18" s="50"/>
      <c r="C18" s="14"/>
      <c r="D18" s="22"/>
      <c r="E18" s="22"/>
      <c r="F18" s="23"/>
      <c r="G18" s="41"/>
      <c r="H18" s="17" t="str">
        <f t="shared" si="0"/>
        <v/>
      </c>
      <c r="I18" s="42"/>
    </row>
    <row r="19" spans="2:9" x14ac:dyDescent="0.2">
      <c r="B19" s="21"/>
      <c r="C19" s="14"/>
      <c r="D19" s="22"/>
      <c r="E19" s="22"/>
      <c r="F19" s="23"/>
      <c r="G19" s="44"/>
      <c r="H19" s="17" t="str">
        <f t="shared" si="0"/>
        <v/>
      </c>
      <c r="I19" s="42"/>
    </row>
    <row r="20" spans="2:9" x14ac:dyDescent="0.2">
      <c r="B20" s="21"/>
      <c r="C20" s="14"/>
      <c r="D20" s="22"/>
      <c r="E20" s="22"/>
      <c r="F20" s="23"/>
      <c r="G20" s="41"/>
      <c r="H20" s="17" t="str">
        <f t="shared" si="0"/>
        <v/>
      </c>
      <c r="I20" s="45"/>
    </row>
    <row r="21" spans="2:9" x14ac:dyDescent="0.2">
      <c r="B21" s="21"/>
      <c r="C21" s="14"/>
      <c r="D21" s="22"/>
      <c r="E21" s="38"/>
      <c r="F21" s="23"/>
      <c r="G21" s="46"/>
      <c r="H21" s="17" t="str">
        <f t="shared" si="0"/>
        <v/>
      </c>
    </row>
    <row r="22" spans="2:9" x14ac:dyDescent="0.2">
      <c r="B22" s="21"/>
      <c r="C22" s="14"/>
      <c r="D22" s="22"/>
      <c r="E22" s="38"/>
      <c r="F22" s="23"/>
      <c r="G22" s="46"/>
      <c r="H22" s="17" t="str">
        <f t="shared" si="0"/>
        <v/>
      </c>
    </row>
    <row r="23" spans="2:9" x14ac:dyDescent="0.2">
      <c r="B23" s="21"/>
      <c r="C23" s="14"/>
      <c r="D23" s="22"/>
      <c r="E23" s="38"/>
      <c r="F23" s="23"/>
      <c r="G23" s="39"/>
      <c r="H23" s="17" t="str">
        <f t="shared" si="0"/>
        <v/>
      </c>
    </row>
    <row r="24" spans="2:9" x14ac:dyDescent="0.2">
      <c r="B24" s="21"/>
      <c r="C24" s="14"/>
      <c r="D24" s="22"/>
      <c r="E24" s="38"/>
      <c r="F24" s="23"/>
      <c r="G24" s="46"/>
      <c r="H24" s="17" t="str">
        <f t="shared" si="0"/>
        <v/>
      </c>
    </row>
    <row r="25" spans="2:9" x14ac:dyDescent="0.2">
      <c r="B25" s="13"/>
      <c r="C25" s="14"/>
      <c r="D25" s="22"/>
      <c r="E25" s="38"/>
      <c r="F25" s="23"/>
      <c r="G25" s="44"/>
      <c r="H25" s="17" t="str">
        <f t="shared" si="0"/>
        <v/>
      </c>
    </row>
    <row r="26" spans="2:9" x14ac:dyDescent="0.2">
      <c r="B26" s="13"/>
      <c r="C26" s="14"/>
      <c r="D26" s="22"/>
      <c r="E26" s="38"/>
      <c r="F26" s="23"/>
      <c r="G26" s="46"/>
      <c r="H26" s="17" t="str">
        <f t="shared" si="0"/>
        <v/>
      </c>
    </row>
    <row r="27" spans="2:9" x14ac:dyDescent="0.2">
      <c r="B27" s="13"/>
      <c r="C27" s="14"/>
      <c r="D27" s="22"/>
      <c r="E27" s="22"/>
      <c r="F27" s="23"/>
      <c r="G27" s="41"/>
      <c r="H27" s="17" t="str">
        <f t="shared" si="0"/>
        <v/>
      </c>
      <c r="I27" s="42"/>
    </row>
    <row r="28" spans="2:9" x14ac:dyDescent="0.2">
      <c r="B28" s="21"/>
      <c r="C28" s="14"/>
      <c r="D28" s="22"/>
      <c r="E28" s="22"/>
      <c r="F28" s="23"/>
      <c r="G28" s="41"/>
      <c r="H28" s="17" t="str">
        <f t="shared" si="0"/>
        <v/>
      </c>
      <c r="I28" s="42"/>
    </row>
    <row r="29" spans="2:9" x14ac:dyDescent="0.2">
      <c r="B29" s="21"/>
      <c r="C29" s="14"/>
      <c r="D29" s="22"/>
      <c r="E29" s="22"/>
      <c r="F29" s="23"/>
      <c r="G29" s="39"/>
      <c r="H29" s="17" t="str">
        <f t="shared" si="0"/>
        <v/>
      </c>
      <c r="I29" s="43"/>
    </row>
    <row r="30" spans="2:9" x14ac:dyDescent="0.2">
      <c r="B30" s="21"/>
      <c r="C30" s="14"/>
      <c r="D30" s="22"/>
      <c r="E30" s="15"/>
      <c r="F30" s="26"/>
      <c r="G30" s="29"/>
      <c r="H30" s="17" t="str">
        <f t="shared" si="0"/>
        <v/>
      </c>
      <c r="I30" s="18"/>
    </row>
    <row r="31" spans="2:9" s="37" customFormat="1" x14ac:dyDescent="0.2">
      <c r="B31" s="21"/>
      <c r="C31" s="14"/>
      <c r="D31" s="15"/>
      <c r="E31" s="15"/>
      <c r="F31" s="26"/>
      <c r="G31" s="29"/>
      <c r="H31" s="17" t="str">
        <f t="shared" si="0"/>
        <v/>
      </c>
      <c r="I31" s="18"/>
    </row>
    <row r="32" spans="2:9" x14ac:dyDescent="0.2">
      <c r="B32" s="21"/>
      <c r="C32" s="14"/>
      <c r="D32" s="22"/>
      <c r="E32" s="22"/>
      <c r="F32" s="23"/>
      <c r="G32" s="39"/>
      <c r="H32" s="17" t="str">
        <f t="shared" si="0"/>
        <v/>
      </c>
      <c r="I32" s="43"/>
    </row>
    <row r="33" spans="2:9" x14ac:dyDescent="0.2">
      <c r="B33" s="21"/>
      <c r="C33" s="14"/>
      <c r="D33" s="22"/>
      <c r="E33" s="22"/>
      <c r="F33" s="23"/>
      <c r="G33" s="39"/>
      <c r="H33" s="17" t="str">
        <f t="shared" si="0"/>
        <v/>
      </c>
      <c r="I33" s="43"/>
    </row>
    <row r="34" spans="2:9" x14ac:dyDescent="0.2">
      <c r="B34" s="21"/>
      <c r="C34" s="14"/>
      <c r="D34" s="22"/>
      <c r="E34" s="22"/>
      <c r="F34" s="23"/>
      <c r="G34" s="47"/>
      <c r="H34" s="17" t="str">
        <f t="shared" si="0"/>
        <v/>
      </c>
      <c r="I34" s="42"/>
    </row>
    <row r="35" spans="2:9" x14ac:dyDescent="0.2">
      <c r="B35" s="13"/>
      <c r="C35" s="14"/>
      <c r="D35" s="22"/>
      <c r="E35" s="22"/>
      <c r="F35" s="23"/>
      <c r="G35" s="47"/>
      <c r="H35" s="17" t="str">
        <f t="shared" si="0"/>
        <v/>
      </c>
      <c r="I35" s="42"/>
    </row>
    <row r="36" spans="2:9" x14ac:dyDescent="0.2">
      <c r="B36" s="13"/>
      <c r="C36" s="14"/>
      <c r="D36" s="22"/>
      <c r="E36" s="22"/>
      <c r="F36" s="23"/>
      <c r="G36" s="44"/>
      <c r="H36" s="17" t="str">
        <f t="shared" si="0"/>
        <v/>
      </c>
      <c r="I36" s="42"/>
    </row>
    <row r="37" spans="2:9" x14ac:dyDescent="0.2">
      <c r="B37" s="13"/>
      <c r="C37" s="14"/>
      <c r="D37" s="22"/>
      <c r="E37" s="22"/>
      <c r="F37" s="23"/>
      <c r="G37" s="44"/>
      <c r="H37" s="17" t="str">
        <f t="shared" si="0"/>
        <v/>
      </c>
      <c r="I37" s="42"/>
    </row>
    <row r="38" spans="2:9" x14ac:dyDescent="0.2">
      <c r="B38" s="13"/>
      <c r="C38" s="14"/>
      <c r="D38" s="22"/>
      <c r="E38" s="22"/>
      <c r="F38" s="22"/>
      <c r="G38" s="41"/>
      <c r="H38" s="17" t="str">
        <f t="shared" si="0"/>
        <v/>
      </c>
      <c r="I38" s="42"/>
    </row>
    <row r="39" spans="2:9" x14ac:dyDescent="0.2">
      <c r="B39" s="13"/>
      <c r="C39" s="14"/>
      <c r="D39" s="22"/>
      <c r="E39" s="22"/>
      <c r="F39" s="22"/>
      <c r="G39" s="41"/>
      <c r="H39" s="17" t="str">
        <f t="shared" si="0"/>
        <v/>
      </c>
      <c r="I39" s="42"/>
    </row>
    <row r="40" spans="2:9" x14ac:dyDescent="0.2">
      <c r="B40" s="13"/>
      <c r="C40" s="14"/>
      <c r="D40" s="22"/>
      <c r="E40" s="22"/>
      <c r="F40" s="22"/>
      <c r="G40" s="39"/>
      <c r="H40" s="17" t="str">
        <f t="shared" si="0"/>
        <v/>
      </c>
      <c r="I40" s="42"/>
    </row>
    <row r="41" spans="2:9" x14ac:dyDescent="0.2">
      <c r="B41" s="13"/>
      <c r="C41" s="14"/>
      <c r="D41" s="22"/>
      <c r="E41" s="22"/>
      <c r="F41" s="22"/>
      <c r="G41" s="39"/>
      <c r="H41" s="17" t="str">
        <f t="shared" si="0"/>
        <v/>
      </c>
      <c r="I41" s="42"/>
    </row>
    <row r="42" spans="2:9" x14ac:dyDescent="0.2">
      <c r="B42" s="13"/>
      <c r="C42" s="14"/>
      <c r="D42" s="22"/>
      <c r="E42" s="22"/>
      <c r="F42" s="22"/>
      <c r="G42" s="39"/>
      <c r="H42" s="17" t="str">
        <f t="shared" si="0"/>
        <v/>
      </c>
      <c r="I42" s="42"/>
    </row>
    <row r="43" spans="2:9" x14ac:dyDescent="0.2">
      <c r="B43" s="13"/>
      <c r="C43" s="14"/>
      <c r="D43" s="22"/>
      <c r="E43" s="22"/>
      <c r="F43" s="22"/>
      <c r="G43" s="39"/>
      <c r="H43" s="17" t="str">
        <f t="shared" si="0"/>
        <v/>
      </c>
      <c r="I43" s="42"/>
    </row>
    <row r="44" spans="2:9" x14ac:dyDescent="0.2">
      <c r="B44" s="13"/>
      <c r="C44" s="14"/>
      <c r="D44" s="22"/>
      <c r="E44" s="22"/>
      <c r="F44" s="22"/>
      <c r="G44" s="39"/>
      <c r="H44" s="17" t="str">
        <f t="shared" si="0"/>
        <v/>
      </c>
      <c r="I44" s="42"/>
    </row>
    <row r="45" spans="2:9" x14ac:dyDescent="0.2">
      <c r="B45" s="13"/>
      <c r="C45" s="14"/>
      <c r="D45" s="22"/>
      <c r="E45" s="22"/>
      <c r="F45" s="22"/>
      <c r="G45" s="39"/>
      <c r="H45" s="17" t="str">
        <f t="shared" si="0"/>
        <v/>
      </c>
      <c r="I45" s="42"/>
    </row>
    <row r="46" spans="2:9" x14ac:dyDescent="0.2">
      <c r="B46" s="13"/>
      <c r="C46" s="14"/>
      <c r="D46" s="22"/>
      <c r="E46" s="22"/>
      <c r="F46" s="22"/>
      <c r="G46" s="39"/>
      <c r="H46" s="17" t="str">
        <f t="shared" si="0"/>
        <v/>
      </c>
      <c r="I46" s="42"/>
    </row>
    <row r="47" spans="2:9" x14ac:dyDescent="0.2">
      <c r="B47" s="13"/>
      <c r="C47" s="14"/>
      <c r="D47" s="22"/>
      <c r="E47" s="22"/>
      <c r="F47" s="22"/>
      <c r="G47" s="39"/>
      <c r="H47" s="17" t="str">
        <f t="shared" si="0"/>
        <v/>
      </c>
      <c r="I47" s="42"/>
    </row>
    <row r="48" spans="2:9" x14ac:dyDescent="0.2">
      <c r="B48" s="13"/>
      <c r="C48" s="14"/>
      <c r="D48" s="22"/>
      <c r="E48" s="22"/>
      <c r="F48" s="22"/>
      <c r="G48" s="48"/>
      <c r="H48" s="17" t="str">
        <f t="shared" si="0"/>
        <v/>
      </c>
      <c r="I48" s="42"/>
    </row>
    <row r="49" spans="2:9" x14ac:dyDescent="0.2">
      <c r="B49" s="14"/>
      <c r="C49" s="14"/>
      <c r="D49" s="22"/>
      <c r="E49" s="22"/>
      <c r="F49" s="22"/>
      <c r="G49" s="48"/>
      <c r="H49" s="17" t="str">
        <f t="shared" si="0"/>
        <v/>
      </c>
      <c r="I49" s="42"/>
    </row>
    <row r="50" spans="2:9" x14ac:dyDescent="0.2">
      <c r="B50" s="21"/>
      <c r="C50" s="14"/>
      <c r="D50" s="22"/>
      <c r="E50" s="22"/>
      <c r="F50" s="22"/>
      <c r="G50" s="39"/>
      <c r="H50" s="17" t="str">
        <f t="shared" si="0"/>
        <v/>
      </c>
      <c r="I50" s="42"/>
    </row>
    <row r="51" spans="2:9" x14ac:dyDescent="0.2">
      <c r="B51" s="21"/>
      <c r="C51" s="14"/>
      <c r="D51" s="22"/>
      <c r="E51" s="22"/>
      <c r="F51" s="22"/>
      <c r="G51" s="39"/>
      <c r="H51" s="17" t="str">
        <f t="shared" si="0"/>
        <v/>
      </c>
      <c r="I51" s="42"/>
    </row>
    <row r="52" spans="2:9" x14ac:dyDescent="0.2">
      <c r="B52" s="13"/>
      <c r="C52" s="14"/>
      <c r="D52" s="22"/>
      <c r="E52" s="22"/>
      <c r="F52" s="22"/>
      <c r="G52" s="39"/>
      <c r="H52" s="17" t="str">
        <f t="shared" si="0"/>
        <v/>
      </c>
      <c r="I52" s="42"/>
    </row>
    <row r="53" spans="2:9" x14ac:dyDescent="0.2">
      <c r="B53" s="13"/>
      <c r="C53" s="14"/>
      <c r="D53" s="22"/>
      <c r="E53" s="22"/>
      <c r="F53" s="22"/>
      <c r="G53" s="39"/>
      <c r="H53" s="17" t="str">
        <f t="shared" si="0"/>
        <v/>
      </c>
      <c r="I53" s="42"/>
    </row>
    <row r="54" spans="2:9" x14ac:dyDescent="0.2">
      <c r="B54" s="13"/>
      <c r="C54" s="14"/>
      <c r="D54" s="22"/>
      <c r="E54" s="22"/>
      <c r="F54" s="22"/>
      <c r="G54" s="39"/>
      <c r="H54" s="17" t="str">
        <f t="shared" si="0"/>
        <v/>
      </c>
      <c r="I54" s="42"/>
    </row>
    <row r="55" spans="2:9" x14ac:dyDescent="0.2">
      <c r="B55" s="13"/>
      <c r="C55" s="14"/>
      <c r="D55" s="22"/>
      <c r="E55" s="22"/>
      <c r="F55" s="22"/>
      <c r="G55" s="39"/>
      <c r="H55" s="17" t="str">
        <f t="shared" si="0"/>
        <v/>
      </c>
      <c r="I55" s="42"/>
    </row>
    <row r="56" spans="2:9" x14ac:dyDescent="0.2">
      <c r="B56" s="13"/>
      <c r="C56" s="14"/>
      <c r="D56" s="38"/>
      <c r="E56" s="38"/>
      <c r="F56" s="38"/>
      <c r="G56" s="39"/>
      <c r="H56" s="17" t="str">
        <f t="shared" si="0"/>
        <v/>
      </c>
    </row>
    <row r="57" spans="2:9" x14ac:dyDescent="0.2">
      <c r="B57" s="13"/>
      <c r="C57" s="14"/>
      <c r="D57" s="22"/>
      <c r="E57" s="22"/>
      <c r="F57" s="22"/>
      <c r="G57" s="39"/>
      <c r="H57" s="17" t="str">
        <f t="shared" si="0"/>
        <v/>
      </c>
      <c r="I57" s="42"/>
    </row>
    <row r="58" spans="2:9" x14ac:dyDescent="0.2">
      <c r="B58" s="13"/>
      <c r="C58" s="28"/>
      <c r="D58" s="38"/>
      <c r="E58" s="38"/>
      <c r="F58" s="38"/>
      <c r="G58" s="39"/>
      <c r="H58" s="17" t="str">
        <f t="shared" si="0"/>
        <v/>
      </c>
      <c r="I58" s="49"/>
    </row>
    <row r="59" spans="2:9" x14ac:dyDescent="0.2">
      <c r="B59" s="13"/>
      <c r="C59" s="28"/>
      <c r="D59" s="38"/>
      <c r="E59" s="38"/>
      <c r="F59" s="38"/>
      <c r="G59" s="39"/>
      <c r="H59" s="17" t="str">
        <f t="shared" si="0"/>
        <v/>
      </c>
    </row>
    <row r="60" spans="2:9" x14ac:dyDescent="0.2">
      <c r="B60" s="13"/>
      <c r="C60" s="28"/>
      <c r="D60" s="22"/>
      <c r="E60" s="22"/>
      <c r="F60" s="22"/>
      <c r="G60" s="39"/>
      <c r="H60" s="17" t="str">
        <f t="shared" si="0"/>
        <v/>
      </c>
      <c r="I60" s="42"/>
    </row>
    <row r="61" spans="2:9" x14ac:dyDescent="0.2">
      <c r="B61" s="13"/>
      <c r="C61" s="14"/>
      <c r="D61" s="22"/>
      <c r="E61" s="22"/>
      <c r="F61" s="22"/>
      <c r="G61" s="39"/>
      <c r="H61" s="17" t="str">
        <f t="shared" si="0"/>
        <v/>
      </c>
      <c r="I61" s="42"/>
    </row>
    <row r="62" spans="2:9" x14ac:dyDescent="0.2">
      <c r="B62" s="13"/>
      <c r="C62" s="14"/>
      <c r="D62" s="22"/>
      <c r="E62" s="22"/>
      <c r="F62" s="22"/>
      <c r="G62" s="39"/>
      <c r="H62" s="17" t="str">
        <f t="shared" si="0"/>
        <v/>
      </c>
      <c r="I62" s="42"/>
    </row>
    <row r="63" spans="2:9" x14ac:dyDescent="0.2">
      <c r="B63" s="13"/>
      <c r="C63" s="14"/>
      <c r="D63" s="22"/>
      <c r="E63" s="22"/>
      <c r="F63" s="22"/>
      <c r="G63" s="39"/>
      <c r="H63" s="17" t="str">
        <f t="shared" si="0"/>
        <v/>
      </c>
      <c r="I63" s="42"/>
    </row>
    <row r="64" spans="2:9" x14ac:dyDescent="0.2">
      <c r="B64" s="13"/>
      <c r="C64" s="14"/>
      <c r="D64" s="22"/>
      <c r="E64" s="22"/>
      <c r="F64" s="22"/>
      <c r="G64" s="39"/>
      <c r="H64" s="17" t="str">
        <f t="shared" si="0"/>
        <v/>
      </c>
      <c r="I64" s="42"/>
    </row>
    <row r="65" spans="2:9" x14ac:dyDescent="0.2">
      <c r="B65" s="13"/>
      <c r="C65" s="14"/>
      <c r="D65" s="22"/>
      <c r="E65" s="22"/>
      <c r="F65" s="22"/>
      <c r="G65" s="39"/>
      <c r="H65" s="17" t="str">
        <f t="shared" si="0"/>
        <v/>
      </c>
      <c r="I65" s="42"/>
    </row>
    <row r="66" spans="2:9" x14ac:dyDescent="0.2">
      <c r="B66" s="13"/>
      <c r="C66" s="27"/>
      <c r="D66" s="22"/>
      <c r="E66" s="22"/>
      <c r="F66" s="22"/>
      <c r="G66" s="39"/>
      <c r="H66" s="17" t="str">
        <f t="shared" si="0"/>
        <v/>
      </c>
      <c r="I66" s="42"/>
    </row>
    <row r="67" spans="2:9" x14ac:dyDescent="0.2">
      <c r="B67" s="13"/>
      <c r="C67" s="27"/>
      <c r="D67" s="22"/>
      <c r="E67" s="22"/>
      <c r="F67" s="22"/>
      <c r="G67" s="39"/>
      <c r="H67" s="17" t="str">
        <f t="shared" si="0"/>
        <v/>
      </c>
      <c r="I67" s="42"/>
    </row>
    <row r="68" spans="2:9" x14ac:dyDescent="0.2">
      <c r="B68" s="13"/>
      <c r="C68" s="27"/>
      <c r="D68" s="22"/>
      <c r="E68" s="22"/>
      <c r="F68" s="22"/>
      <c r="G68" s="39"/>
      <c r="H68" s="17" t="str">
        <f t="shared" si="0"/>
        <v/>
      </c>
      <c r="I68" s="42"/>
    </row>
    <row r="69" spans="2:9" x14ac:dyDescent="0.2">
      <c r="B69" s="13"/>
      <c r="C69" s="14"/>
      <c r="D69" s="22"/>
      <c r="E69" s="22"/>
      <c r="F69" s="22"/>
      <c r="G69" s="39"/>
      <c r="H69" s="17" t="str">
        <f t="shared" si="0"/>
        <v/>
      </c>
      <c r="I69" s="42"/>
    </row>
    <row r="70" spans="2:9" x14ac:dyDescent="0.2">
      <c r="B70" s="13"/>
      <c r="C70" s="14"/>
      <c r="D70" s="22"/>
      <c r="E70" s="22"/>
      <c r="F70" s="22"/>
      <c r="G70" s="39"/>
      <c r="H70" s="17" t="str">
        <f t="shared" si="0"/>
        <v/>
      </c>
      <c r="I70" s="42"/>
    </row>
    <row r="71" spans="2:9" x14ac:dyDescent="0.2">
      <c r="B71" s="13"/>
      <c r="C71" s="14"/>
      <c r="D71" s="22"/>
      <c r="E71" s="22"/>
      <c r="F71" s="22"/>
      <c r="G71" s="39"/>
      <c r="H71" s="17" t="str">
        <f t="shared" si="0"/>
        <v/>
      </c>
      <c r="I71" s="42"/>
    </row>
    <row r="72" spans="2:9" x14ac:dyDescent="0.2">
      <c r="B72" s="13"/>
      <c r="C72" s="14"/>
      <c r="D72" s="22"/>
      <c r="E72" s="22"/>
      <c r="F72" s="22"/>
      <c r="G72" s="39"/>
      <c r="H72" s="17" t="str">
        <f t="shared" si="0"/>
        <v/>
      </c>
      <c r="I72" s="42"/>
    </row>
    <row r="73" spans="2:9" x14ac:dyDescent="0.2">
      <c r="B73" s="13"/>
      <c r="C73" s="14"/>
      <c r="D73" s="22"/>
      <c r="E73" s="22"/>
      <c r="F73" s="22"/>
      <c r="G73" s="39"/>
      <c r="H73" s="17" t="str">
        <f t="shared" si="0"/>
        <v/>
      </c>
      <c r="I73" s="42"/>
    </row>
    <row r="74" spans="2:9" x14ac:dyDescent="0.2">
      <c r="B74" s="13"/>
      <c r="C74" s="14"/>
      <c r="D74" s="22"/>
      <c r="E74" s="22"/>
      <c r="F74" s="22"/>
      <c r="G74" s="39"/>
      <c r="H74" s="17" t="str">
        <f t="shared" ref="H74:H76" si="1">IF(D74="","",F74*G74)</f>
        <v/>
      </c>
      <c r="I74" s="42"/>
    </row>
    <row r="75" spans="2:9" x14ac:dyDescent="0.2">
      <c r="B75" s="13"/>
      <c r="C75" s="14"/>
      <c r="D75" s="22"/>
      <c r="E75" s="22"/>
      <c r="F75" s="22"/>
      <c r="G75" s="39"/>
      <c r="H75" s="17" t="str">
        <f t="shared" si="1"/>
        <v/>
      </c>
      <c r="I75" s="42"/>
    </row>
    <row r="76" spans="2:9" x14ac:dyDescent="0.2">
      <c r="B76" s="13"/>
      <c r="C76" s="14"/>
      <c r="D76" s="22"/>
      <c r="E76" s="22"/>
      <c r="F76" s="22"/>
      <c r="G76" s="39"/>
      <c r="H76" s="17" t="str">
        <f t="shared" si="1"/>
        <v/>
      </c>
      <c r="I76" s="42"/>
    </row>
    <row r="77" spans="2:9" s="30" customFormat="1" ht="24.75" customHeight="1" x14ac:dyDescent="0.2">
      <c r="B77" s="84" t="str">
        <f>$B$10</f>
        <v>C8.6</v>
      </c>
      <c r="C77" s="31" t="s">
        <v>2708</v>
      </c>
      <c r="D77" s="32"/>
      <c r="E77" s="32"/>
      <c r="F77" s="33"/>
      <c r="G77" s="32"/>
      <c r="H77" s="34">
        <f>SUM(H9:H76)</f>
        <v>0</v>
      </c>
      <c r="I77"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10A7-D38D-4547-A4F1-ED1214F823AA}">
  <sheetPr codeName="Sheet22"/>
  <dimension ref="B1:I79"/>
  <sheetViews>
    <sheetView workbookViewId="0"/>
  </sheetViews>
  <sheetFormatPr defaultColWidth="6.85546875" defaultRowHeight="12.75" x14ac:dyDescent="0.2"/>
  <cols>
    <col min="1" max="1" width="0.85546875" style="1" customWidth="1"/>
    <col min="2" max="2" width="11.7109375" style="36" customWidth="1"/>
    <col min="3" max="3" width="45.7109375" style="54"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94"/>
      <c r="D3" s="74"/>
      <c r="E3" s="74"/>
      <c r="F3" s="74"/>
      <c r="G3" s="75"/>
      <c r="H3" s="93"/>
    </row>
    <row r="4" spans="2:9" x14ac:dyDescent="0.2">
      <c r="B4" s="443" t="s">
        <v>8</v>
      </c>
      <c r="C4" s="444"/>
      <c r="D4" s="444"/>
      <c r="E4" s="444"/>
      <c r="F4" s="444"/>
      <c r="G4" s="444"/>
      <c r="H4" s="465" t="str">
        <f>"CHAPTER "&amp;B10</f>
        <v>CHAPTER C8.7</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25" t="str">
        <f>IF(D9="","",F9*G9)</f>
        <v/>
      </c>
      <c r="I9" s="18"/>
    </row>
    <row r="10" spans="2:9" x14ac:dyDescent="0.2">
      <c r="B10" s="71" t="s">
        <v>471</v>
      </c>
      <c r="C10" s="20" t="s">
        <v>472</v>
      </c>
      <c r="D10" s="22"/>
      <c r="E10" s="22"/>
      <c r="F10" s="22"/>
      <c r="G10" s="41"/>
      <c r="H10" s="25" t="str">
        <f t="shared" ref="H10:H73" si="0">IF(D10="","",F10*G10)</f>
        <v/>
      </c>
      <c r="I10" s="42"/>
    </row>
    <row r="11" spans="2:9" x14ac:dyDescent="0.2">
      <c r="B11" s="50"/>
      <c r="C11" s="14"/>
      <c r="D11" s="22"/>
      <c r="E11" s="22"/>
      <c r="F11" s="22"/>
      <c r="G11" s="41"/>
      <c r="H11" s="25" t="str">
        <f t="shared" si="0"/>
        <v/>
      </c>
      <c r="I11" s="42"/>
    </row>
    <row r="12" spans="2:9" x14ac:dyDescent="0.2">
      <c r="B12" s="50" t="s">
        <v>473</v>
      </c>
      <c r="C12" s="14" t="s">
        <v>474</v>
      </c>
      <c r="D12" s="22"/>
      <c r="E12" s="22"/>
      <c r="F12" s="22"/>
      <c r="G12" s="41"/>
      <c r="H12" s="25" t="str">
        <f t="shared" si="0"/>
        <v/>
      </c>
      <c r="I12" s="42"/>
    </row>
    <row r="13" spans="2:9" x14ac:dyDescent="0.2">
      <c r="B13" s="50"/>
      <c r="C13" s="14"/>
      <c r="D13" s="22"/>
      <c r="E13" s="22"/>
      <c r="F13" s="22"/>
      <c r="G13" s="41"/>
      <c r="H13" s="25" t="str">
        <f t="shared" si="0"/>
        <v/>
      </c>
      <c r="I13" s="42"/>
    </row>
    <row r="14" spans="2:9" ht="14.25" x14ac:dyDescent="0.2">
      <c r="B14" s="50" t="s">
        <v>475</v>
      </c>
      <c r="C14" s="14" t="s">
        <v>480</v>
      </c>
      <c r="D14" s="22" t="s">
        <v>86</v>
      </c>
      <c r="E14" s="22"/>
      <c r="F14" s="23"/>
      <c r="G14" s="24"/>
      <c r="H14" s="25">
        <f t="shared" si="0"/>
        <v>0</v>
      </c>
      <c r="I14" s="43"/>
    </row>
    <row r="15" spans="2:9" x14ac:dyDescent="0.2">
      <c r="B15" s="50"/>
      <c r="C15" s="14"/>
      <c r="D15" s="22"/>
      <c r="E15" s="22"/>
      <c r="F15" s="23"/>
      <c r="G15" s="24"/>
      <c r="H15" s="25" t="str">
        <f t="shared" si="0"/>
        <v/>
      </c>
      <c r="I15" s="43"/>
    </row>
    <row r="16" spans="2:9" x14ac:dyDescent="0.2">
      <c r="B16" s="50" t="s">
        <v>476</v>
      </c>
      <c r="C16" s="14" t="s">
        <v>481</v>
      </c>
      <c r="D16" s="22" t="s">
        <v>1345</v>
      </c>
      <c r="E16" s="22"/>
      <c r="F16" s="23"/>
      <c r="G16" s="24"/>
      <c r="H16" s="25">
        <f t="shared" si="0"/>
        <v>0</v>
      </c>
      <c r="I16" s="43"/>
    </row>
    <row r="17" spans="2:9" x14ac:dyDescent="0.2">
      <c r="B17" s="50"/>
      <c r="C17" s="14"/>
      <c r="D17" s="22"/>
      <c r="E17" s="22"/>
      <c r="F17" s="23"/>
      <c r="G17" s="24"/>
      <c r="H17" s="25" t="str">
        <f t="shared" si="0"/>
        <v/>
      </c>
      <c r="I17" s="43"/>
    </row>
    <row r="18" spans="2:9" x14ac:dyDescent="0.2">
      <c r="B18" s="50" t="s">
        <v>477</v>
      </c>
      <c r="C18" s="14" t="s">
        <v>482</v>
      </c>
      <c r="D18" s="22" t="s">
        <v>1345</v>
      </c>
      <c r="E18" s="22"/>
      <c r="F18" s="23"/>
      <c r="G18" s="24"/>
      <c r="H18" s="25">
        <f t="shared" si="0"/>
        <v>0</v>
      </c>
      <c r="I18" s="43"/>
    </row>
    <row r="19" spans="2:9" x14ac:dyDescent="0.2">
      <c r="B19" s="50"/>
      <c r="C19" s="14"/>
      <c r="D19" s="22"/>
      <c r="E19" s="22"/>
      <c r="F19" s="23"/>
      <c r="G19" s="24"/>
      <c r="H19" s="25" t="str">
        <f t="shared" si="0"/>
        <v/>
      </c>
      <c r="I19" s="43"/>
    </row>
    <row r="20" spans="2:9" x14ac:dyDescent="0.2">
      <c r="B20" s="50" t="s">
        <v>478</v>
      </c>
      <c r="C20" s="14" t="s">
        <v>483</v>
      </c>
      <c r="D20" s="22" t="s">
        <v>1345</v>
      </c>
      <c r="E20" s="22"/>
      <c r="F20" s="23"/>
      <c r="G20" s="24"/>
      <c r="H20" s="25">
        <f t="shared" si="0"/>
        <v>0</v>
      </c>
      <c r="I20" s="43"/>
    </row>
    <row r="21" spans="2:9" x14ac:dyDescent="0.2">
      <c r="B21" s="50"/>
      <c r="C21" s="14"/>
      <c r="D21" s="22"/>
      <c r="E21" s="22"/>
      <c r="F21" s="23"/>
      <c r="G21" s="24"/>
      <c r="H21" s="25" t="str">
        <f t="shared" si="0"/>
        <v/>
      </c>
      <c r="I21" s="43"/>
    </row>
    <row r="22" spans="2:9" ht="14.25" x14ac:dyDescent="0.2">
      <c r="B22" s="50" t="s">
        <v>479</v>
      </c>
      <c r="C22" s="14" t="s">
        <v>484</v>
      </c>
      <c r="D22" s="22" t="s">
        <v>1418</v>
      </c>
      <c r="E22" s="22"/>
      <c r="F22" s="23"/>
      <c r="G22" s="41"/>
      <c r="H22" s="25">
        <f t="shared" si="0"/>
        <v>0</v>
      </c>
      <c r="I22" s="42"/>
    </row>
    <row r="23" spans="2:9" x14ac:dyDescent="0.2">
      <c r="B23" s="50"/>
      <c r="C23" s="14"/>
      <c r="D23" s="22"/>
      <c r="E23" s="22"/>
      <c r="F23" s="23"/>
      <c r="G23" s="44"/>
      <c r="H23" s="25" t="str">
        <f t="shared" si="0"/>
        <v/>
      </c>
      <c r="I23" s="42"/>
    </row>
    <row r="24" spans="2:9" x14ac:dyDescent="0.2">
      <c r="B24" s="50"/>
      <c r="C24" s="14"/>
      <c r="D24" s="22"/>
      <c r="E24" s="22"/>
      <c r="F24" s="23"/>
      <c r="G24" s="41"/>
      <c r="H24" s="25" t="str">
        <f t="shared" si="0"/>
        <v/>
      </c>
      <c r="I24" s="45"/>
    </row>
    <row r="25" spans="2:9" x14ac:dyDescent="0.2">
      <c r="B25" s="50"/>
      <c r="C25" s="14"/>
      <c r="D25" s="22"/>
      <c r="E25" s="38"/>
      <c r="F25" s="23"/>
      <c r="G25" s="46"/>
      <c r="H25" s="25" t="str">
        <f t="shared" si="0"/>
        <v/>
      </c>
    </row>
    <row r="26" spans="2:9" x14ac:dyDescent="0.2">
      <c r="B26" s="50"/>
      <c r="C26" s="14"/>
      <c r="D26" s="22"/>
      <c r="E26" s="38"/>
      <c r="F26" s="23"/>
      <c r="G26" s="46"/>
      <c r="H26" s="25" t="str">
        <f t="shared" si="0"/>
        <v/>
      </c>
    </row>
    <row r="27" spans="2:9" x14ac:dyDescent="0.2">
      <c r="B27" s="50"/>
      <c r="C27" s="14"/>
      <c r="D27" s="22"/>
      <c r="E27" s="38"/>
      <c r="F27" s="23"/>
      <c r="G27" s="39"/>
      <c r="H27" s="25" t="str">
        <f t="shared" si="0"/>
        <v/>
      </c>
    </row>
    <row r="28" spans="2:9" x14ac:dyDescent="0.2">
      <c r="B28" s="50"/>
      <c r="C28" s="14"/>
      <c r="D28" s="22"/>
      <c r="E28" s="38"/>
      <c r="F28" s="23"/>
      <c r="G28" s="46"/>
      <c r="H28" s="25" t="str">
        <f t="shared" si="0"/>
        <v/>
      </c>
    </row>
    <row r="29" spans="2:9" x14ac:dyDescent="0.2">
      <c r="B29" s="50"/>
      <c r="C29" s="14"/>
      <c r="D29" s="22"/>
      <c r="E29" s="38"/>
      <c r="F29" s="23"/>
      <c r="G29" s="44"/>
      <c r="H29" s="25" t="str">
        <f t="shared" si="0"/>
        <v/>
      </c>
    </row>
    <row r="30" spans="2:9" x14ac:dyDescent="0.2">
      <c r="B30" s="50"/>
      <c r="C30" s="14"/>
      <c r="D30" s="22"/>
      <c r="E30" s="38"/>
      <c r="F30" s="23"/>
      <c r="G30" s="46"/>
      <c r="H30" s="25" t="str">
        <f t="shared" si="0"/>
        <v/>
      </c>
    </row>
    <row r="31" spans="2:9" x14ac:dyDescent="0.2">
      <c r="B31" s="50"/>
      <c r="C31" s="14"/>
      <c r="D31" s="22"/>
      <c r="E31" s="22"/>
      <c r="F31" s="23"/>
      <c r="G31" s="41"/>
      <c r="H31" s="25" t="str">
        <f t="shared" si="0"/>
        <v/>
      </c>
      <c r="I31" s="42"/>
    </row>
    <row r="32" spans="2:9" x14ac:dyDescent="0.2">
      <c r="B32" s="50"/>
      <c r="C32" s="14"/>
      <c r="D32" s="22"/>
      <c r="E32" s="22"/>
      <c r="F32" s="23"/>
      <c r="G32" s="41"/>
      <c r="H32" s="25" t="str">
        <f t="shared" si="0"/>
        <v/>
      </c>
      <c r="I32" s="42"/>
    </row>
    <row r="33" spans="2:9" x14ac:dyDescent="0.2">
      <c r="B33" s="50"/>
      <c r="C33" s="14"/>
      <c r="D33" s="22"/>
      <c r="E33" s="22"/>
      <c r="F33" s="23"/>
      <c r="G33" s="39"/>
      <c r="H33" s="25" t="str">
        <f t="shared" si="0"/>
        <v/>
      </c>
      <c r="I33" s="43"/>
    </row>
    <row r="34" spans="2:9" x14ac:dyDescent="0.2">
      <c r="B34" s="50"/>
      <c r="C34" s="14"/>
      <c r="D34" s="22"/>
      <c r="E34" s="15"/>
      <c r="F34" s="26"/>
      <c r="G34" s="29"/>
      <c r="H34" s="25" t="str">
        <f t="shared" si="0"/>
        <v/>
      </c>
      <c r="I34" s="18"/>
    </row>
    <row r="35" spans="2:9" s="37" customFormat="1" x14ac:dyDescent="0.2">
      <c r="B35" s="50"/>
      <c r="C35" s="14"/>
      <c r="D35" s="15"/>
      <c r="E35" s="15"/>
      <c r="F35" s="26"/>
      <c r="G35" s="29"/>
      <c r="H35" s="25" t="str">
        <f t="shared" si="0"/>
        <v/>
      </c>
      <c r="I35" s="18"/>
    </row>
    <row r="36" spans="2:9" x14ac:dyDescent="0.2">
      <c r="B36" s="50"/>
      <c r="C36" s="14"/>
      <c r="D36" s="22"/>
      <c r="E36" s="22"/>
      <c r="F36" s="23"/>
      <c r="G36" s="39"/>
      <c r="H36" s="25" t="str">
        <f t="shared" si="0"/>
        <v/>
      </c>
      <c r="I36" s="43"/>
    </row>
    <row r="37" spans="2:9" x14ac:dyDescent="0.2">
      <c r="B37" s="50"/>
      <c r="C37" s="14"/>
      <c r="D37" s="22"/>
      <c r="E37" s="22"/>
      <c r="F37" s="23"/>
      <c r="G37" s="39"/>
      <c r="H37" s="25" t="str">
        <f t="shared" si="0"/>
        <v/>
      </c>
      <c r="I37" s="43"/>
    </row>
    <row r="38" spans="2:9" x14ac:dyDescent="0.2">
      <c r="B38" s="50"/>
      <c r="C38" s="14"/>
      <c r="D38" s="22"/>
      <c r="E38" s="22"/>
      <c r="F38" s="23"/>
      <c r="G38" s="47"/>
      <c r="H38" s="25" t="str">
        <f t="shared" si="0"/>
        <v/>
      </c>
      <c r="I38" s="42"/>
    </row>
    <row r="39" spans="2:9" x14ac:dyDescent="0.2">
      <c r="B39" s="50"/>
      <c r="C39" s="14"/>
      <c r="D39" s="22"/>
      <c r="E39" s="22"/>
      <c r="F39" s="23"/>
      <c r="G39" s="47"/>
      <c r="H39" s="25" t="str">
        <f t="shared" si="0"/>
        <v/>
      </c>
      <c r="I39" s="42"/>
    </row>
    <row r="40" spans="2:9" x14ac:dyDescent="0.2">
      <c r="B40" s="50"/>
      <c r="C40" s="14"/>
      <c r="D40" s="22"/>
      <c r="E40" s="22"/>
      <c r="F40" s="23"/>
      <c r="G40" s="44"/>
      <c r="H40" s="25" t="str">
        <f t="shared" si="0"/>
        <v/>
      </c>
      <c r="I40" s="42"/>
    </row>
    <row r="41" spans="2:9" x14ac:dyDescent="0.2">
      <c r="B41" s="50"/>
      <c r="C41" s="14"/>
      <c r="D41" s="22"/>
      <c r="E41" s="22"/>
      <c r="F41" s="23"/>
      <c r="G41" s="44"/>
      <c r="H41" s="25" t="str">
        <f t="shared" si="0"/>
        <v/>
      </c>
      <c r="I41" s="42"/>
    </row>
    <row r="42" spans="2:9" x14ac:dyDescent="0.2">
      <c r="B42" s="50"/>
      <c r="C42" s="14"/>
      <c r="D42" s="22"/>
      <c r="E42" s="22"/>
      <c r="F42" s="22"/>
      <c r="G42" s="41"/>
      <c r="H42" s="25" t="str">
        <f t="shared" si="0"/>
        <v/>
      </c>
      <c r="I42" s="42"/>
    </row>
    <row r="43" spans="2:9" x14ac:dyDescent="0.2">
      <c r="B43" s="50"/>
      <c r="C43" s="14"/>
      <c r="D43" s="22"/>
      <c r="E43" s="22"/>
      <c r="F43" s="22"/>
      <c r="G43" s="41"/>
      <c r="H43" s="25" t="str">
        <f t="shared" si="0"/>
        <v/>
      </c>
      <c r="I43" s="42"/>
    </row>
    <row r="44" spans="2:9" x14ac:dyDescent="0.2">
      <c r="B44" s="50"/>
      <c r="C44" s="14"/>
      <c r="D44" s="22"/>
      <c r="E44" s="22"/>
      <c r="F44" s="22"/>
      <c r="G44" s="39"/>
      <c r="H44" s="25" t="str">
        <f t="shared" si="0"/>
        <v/>
      </c>
      <c r="I44" s="42"/>
    </row>
    <row r="45" spans="2:9" x14ac:dyDescent="0.2">
      <c r="B45" s="50"/>
      <c r="C45" s="14"/>
      <c r="D45" s="22"/>
      <c r="E45" s="22"/>
      <c r="F45" s="22"/>
      <c r="G45" s="39"/>
      <c r="H45" s="25" t="str">
        <f t="shared" si="0"/>
        <v/>
      </c>
      <c r="I45" s="42"/>
    </row>
    <row r="46" spans="2:9" x14ac:dyDescent="0.2">
      <c r="B46" s="50"/>
      <c r="C46" s="14"/>
      <c r="D46" s="22"/>
      <c r="E46" s="22"/>
      <c r="F46" s="22"/>
      <c r="G46" s="39"/>
      <c r="H46" s="25" t="str">
        <f t="shared" si="0"/>
        <v/>
      </c>
      <c r="I46" s="42"/>
    </row>
    <row r="47" spans="2:9" x14ac:dyDescent="0.2">
      <c r="B47" s="50"/>
      <c r="C47" s="14"/>
      <c r="D47" s="22"/>
      <c r="E47" s="22"/>
      <c r="F47" s="22"/>
      <c r="G47" s="39"/>
      <c r="H47" s="25" t="str">
        <f t="shared" si="0"/>
        <v/>
      </c>
      <c r="I47" s="42"/>
    </row>
    <row r="48" spans="2:9" x14ac:dyDescent="0.2">
      <c r="B48" s="50"/>
      <c r="C48" s="14"/>
      <c r="D48" s="22"/>
      <c r="E48" s="22"/>
      <c r="F48" s="22"/>
      <c r="G48" s="39"/>
      <c r="H48" s="25" t="str">
        <f t="shared" si="0"/>
        <v/>
      </c>
      <c r="I48" s="42"/>
    </row>
    <row r="49" spans="2:9" x14ac:dyDescent="0.2">
      <c r="B49" s="50"/>
      <c r="C49" s="14"/>
      <c r="D49" s="22"/>
      <c r="E49" s="22"/>
      <c r="F49" s="22"/>
      <c r="G49" s="39"/>
      <c r="H49" s="25" t="str">
        <f t="shared" si="0"/>
        <v/>
      </c>
      <c r="I49" s="42"/>
    </row>
    <row r="50" spans="2:9" x14ac:dyDescent="0.2">
      <c r="B50" s="50"/>
      <c r="C50" s="14"/>
      <c r="D50" s="22"/>
      <c r="E50" s="22"/>
      <c r="F50" s="22"/>
      <c r="G50" s="39"/>
      <c r="H50" s="25" t="str">
        <f t="shared" si="0"/>
        <v/>
      </c>
      <c r="I50" s="42"/>
    </row>
    <row r="51" spans="2:9" x14ac:dyDescent="0.2">
      <c r="B51" s="50"/>
      <c r="C51" s="14"/>
      <c r="D51" s="22"/>
      <c r="E51" s="22"/>
      <c r="F51" s="22"/>
      <c r="G51" s="39"/>
      <c r="H51" s="25" t="str">
        <f t="shared" si="0"/>
        <v/>
      </c>
      <c r="I51" s="42"/>
    </row>
    <row r="52" spans="2:9" x14ac:dyDescent="0.2">
      <c r="B52" s="50"/>
      <c r="C52" s="14"/>
      <c r="D52" s="22"/>
      <c r="E52" s="22"/>
      <c r="F52" s="22"/>
      <c r="G52" s="48"/>
      <c r="H52" s="25" t="str">
        <f t="shared" si="0"/>
        <v/>
      </c>
      <c r="I52" s="42"/>
    </row>
    <row r="53" spans="2:9" x14ac:dyDescent="0.2">
      <c r="B53" s="83"/>
      <c r="C53" s="14"/>
      <c r="D53" s="22"/>
      <c r="E53" s="22"/>
      <c r="F53" s="22"/>
      <c r="G53" s="48"/>
      <c r="H53" s="25" t="str">
        <f t="shared" si="0"/>
        <v/>
      </c>
      <c r="I53" s="42"/>
    </row>
    <row r="54" spans="2:9" x14ac:dyDescent="0.2">
      <c r="B54" s="50"/>
      <c r="C54" s="14"/>
      <c r="D54" s="22"/>
      <c r="E54" s="22"/>
      <c r="F54" s="22"/>
      <c r="G54" s="39"/>
      <c r="H54" s="25" t="str">
        <f t="shared" si="0"/>
        <v/>
      </c>
      <c r="I54" s="42"/>
    </row>
    <row r="55" spans="2:9" x14ac:dyDescent="0.2">
      <c r="B55" s="50"/>
      <c r="C55" s="14"/>
      <c r="D55" s="22"/>
      <c r="E55" s="22"/>
      <c r="F55" s="22"/>
      <c r="G55" s="39"/>
      <c r="H55" s="25" t="str">
        <f t="shared" si="0"/>
        <v/>
      </c>
      <c r="I55" s="42"/>
    </row>
    <row r="56" spans="2:9" x14ac:dyDescent="0.2">
      <c r="B56" s="50"/>
      <c r="C56" s="14"/>
      <c r="D56" s="22"/>
      <c r="E56" s="22"/>
      <c r="F56" s="22"/>
      <c r="G56" s="39"/>
      <c r="H56" s="25" t="str">
        <f t="shared" si="0"/>
        <v/>
      </c>
      <c r="I56" s="42"/>
    </row>
    <row r="57" spans="2:9" x14ac:dyDescent="0.2">
      <c r="B57" s="50"/>
      <c r="C57" s="14"/>
      <c r="D57" s="22"/>
      <c r="E57" s="22"/>
      <c r="F57" s="22"/>
      <c r="G57" s="39"/>
      <c r="H57" s="25" t="str">
        <f t="shared" si="0"/>
        <v/>
      </c>
      <c r="I57" s="42"/>
    </row>
    <row r="58" spans="2:9" x14ac:dyDescent="0.2">
      <c r="B58" s="50"/>
      <c r="C58" s="14"/>
      <c r="D58" s="22"/>
      <c r="E58" s="22"/>
      <c r="F58" s="22"/>
      <c r="G58" s="39"/>
      <c r="H58" s="25" t="str">
        <f t="shared" si="0"/>
        <v/>
      </c>
      <c r="I58" s="42"/>
    </row>
    <row r="59" spans="2:9" x14ac:dyDescent="0.2">
      <c r="B59" s="50"/>
      <c r="C59" s="14"/>
      <c r="D59" s="22"/>
      <c r="E59" s="22"/>
      <c r="F59" s="22"/>
      <c r="G59" s="39"/>
      <c r="H59" s="25" t="str">
        <f t="shared" si="0"/>
        <v/>
      </c>
      <c r="I59" s="42"/>
    </row>
    <row r="60" spans="2:9" x14ac:dyDescent="0.2">
      <c r="B60" s="50"/>
      <c r="C60" s="14"/>
      <c r="D60" s="38"/>
      <c r="E60" s="38"/>
      <c r="F60" s="38"/>
      <c r="G60" s="39"/>
      <c r="H60" s="25" t="str">
        <f t="shared" si="0"/>
        <v/>
      </c>
    </row>
    <row r="61" spans="2:9" x14ac:dyDescent="0.2">
      <c r="B61" s="50"/>
      <c r="C61" s="14"/>
      <c r="D61" s="22"/>
      <c r="E61" s="22"/>
      <c r="F61" s="22"/>
      <c r="G61" s="39"/>
      <c r="H61" s="25" t="str">
        <f t="shared" si="0"/>
        <v/>
      </c>
      <c r="I61" s="42"/>
    </row>
    <row r="62" spans="2:9" x14ac:dyDescent="0.2">
      <c r="B62" s="50"/>
      <c r="C62" s="28"/>
      <c r="D62" s="38"/>
      <c r="E62" s="38"/>
      <c r="F62" s="38"/>
      <c r="G62" s="39"/>
      <c r="H62" s="25" t="str">
        <f t="shared" si="0"/>
        <v/>
      </c>
      <c r="I62" s="49"/>
    </row>
    <row r="63" spans="2:9" x14ac:dyDescent="0.2">
      <c r="B63" s="50"/>
      <c r="C63" s="28"/>
      <c r="D63" s="38"/>
      <c r="E63" s="38"/>
      <c r="F63" s="38"/>
      <c r="G63" s="39"/>
      <c r="H63" s="25" t="str">
        <f t="shared" si="0"/>
        <v/>
      </c>
    </row>
    <row r="64" spans="2:9" x14ac:dyDescent="0.2">
      <c r="B64" s="50"/>
      <c r="C64" s="28"/>
      <c r="D64" s="22"/>
      <c r="E64" s="22"/>
      <c r="F64" s="22"/>
      <c r="G64" s="39"/>
      <c r="H64" s="25" t="str">
        <f t="shared" si="0"/>
        <v/>
      </c>
      <c r="I64" s="42"/>
    </row>
    <row r="65" spans="2:9" x14ac:dyDescent="0.2">
      <c r="B65" s="50"/>
      <c r="C65" s="14"/>
      <c r="D65" s="22"/>
      <c r="E65" s="22"/>
      <c r="F65" s="22"/>
      <c r="G65" s="39"/>
      <c r="H65" s="25" t="str">
        <f t="shared" si="0"/>
        <v/>
      </c>
      <c r="I65" s="42"/>
    </row>
    <row r="66" spans="2:9" x14ac:dyDescent="0.2">
      <c r="B66" s="50"/>
      <c r="C66" s="14"/>
      <c r="D66" s="22"/>
      <c r="E66" s="22"/>
      <c r="F66" s="22"/>
      <c r="G66" s="39"/>
      <c r="H66" s="25" t="str">
        <f t="shared" si="0"/>
        <v/>
      </c>
      <c r="I66" s="42"/>
    </row>
    <row r="67" spans="2:9" x14ac:dyDescent="0.2">
      <c r="B67" s="50"/>
      <c r="C67" s="14"/>
      <c r="D67" s="22"/>
      <c r="E67" s="22"/>
      <c r="F67" s="22"/>
      <c r="G67" s="39"/>
      <c r="H67" s="25" t="str">
        <f t="shared" si="0"/>
        <v/>
      </c>
      <c r="I67" s="42"/>
    </row>
    <row r="68" spans="2:9" x14ac:dyDescent="0.2">
      <c r="B68" s="50"/>
      <c r="C68" s="14"/>
      <c r="D68" s="22"/>
      <c r="E68" s="22"/>
      <c r="F68" s="22"/>
      <c r="G68" s="39"/>
      <c r="H68" s="25" t="str">
        <f t="shared" si="0"/>
        <v/>
      </c>
      <c r="I68" s="42"/>
    </row>
    <row r="69" spans="2:9" x14ac:dyDescent="0.2">
      <c r="B69" s="50"/>
      <c r="C69" s="14"/>
      <c r="D69" s="22"/>
      <c r="E69" s="22"/>
      <c r="F69" s="22"/>
      <c r="G69" s="39"/>
      <c r="H69" s="25" t="str">
        <f t="shared" si="0"/>
        <v/>
      </c>
      <c r="I69" s="42"/>
    </row>
    <row r="70" spans="2:9" x14ac:dyDescent="0.2">
      <c r="B70" s="50"/>
      <c r="C70" s="28"/>
      <c r="D70" s="22"/>
      <c r="E70" s="22"/>
      <c r="F70" s="22"/>
      <c r="G70" s="39"/>
      <c r="H70" s="25" t="str">
        <f t="shared" si="0"/>
        <v/>
      </c>
      <c r="I70" s="42"/>
    </row>
    <row r="71" spans="2:9" x14ac:dyDescent="0.2">
      <c r="B71" s="50"/>
      <c r="C71" s="28"/>
      <c r="D71" s="22"/>
      <c r="E71" s="22"/>
      <c r="F71" s="22"/>
      <c r="G71" s="39"/>
      <c r="H71" s="25" t="str">
        <f t="shared" si="0"/>
        <v/>
      </c>
      <c r="I71" s="42"/>
    </row>
    <row r="72" spans="2:9" x14ac:dyDescent="0.2">
      <c r="B72" s="50"/>
      <c r="C72" s="28"/>
      <c r="D72" s="22"/>
      <c r="E72" s="22"/>
      <c r="F72" s="22"/>
      <c r="G72" s="39"/>
      <c r="H72" s="25" t="str">
        <f t="shared" si="0"/>
        <v/>
      </c>
      <c r="I72" s="42"/>
    </row>
    <row r="73" spans="2:9" x14ac:dyDescent="0.2">
      <c r="B73" s="50"/>
      <c r="C73" s="14"/>
      <c r="D73" s="22"/>
      <c r="E73" s="22"/>
      <c r="F73" s="22"/>
      <c r="G73" s="39"/>
      <c r="H73" s="25" t="str">
        <f t="shared" si="0"/>
        <v/>
      </c>
      <c r="I73" s="42"/>
    </row>
    <row r="74" spans="2:9" x14ac:dyDescent="0.2">
      <c r="B74" s="50"/>
      <c r="C74" s="14"/>
      <c r="D74" s="22"/>
      <c r="E74" s="22"/>
      <c r="F74" s="22"/>
      <c r="G74" s="39"/>
      <c r="H74" s="25" t="str">
        <f t="shared" ref="H74:H78" si="1">IF(D74="","",F74*G74)</f>
        <v/>
      </c>
      <c r="I74" s="42"/>
    </row>
    <row r="75" spans="2:9" x14ac:dyDescent="0.2">
      <c r="B75" s="50"/>
      <c r="C75" s="14"/>
      <c r="D75" s="22"/>
      <c r="E75" s="22"/>
      <c r="F75" s="22"/>
      <c r="G75" s="39"/>
      <c r="H75" s="25" t="str">
        <f t="shared" si="1"/>
        <v/>
      </c>
      <c r="I75" s="42"/>
    </row>
    <row r="76" spans="2:9" x14ac:dyDescent="0.2">
      <c r="B76" s="50"/>
      <c r="C76" s="14"/>
      <c r="D76" s="22"/>
      <c r="E76" s="22"/>
      <c r="F76" s="22"/>
      <c r="G76" s="39"/>
      <c r="H76" s="25" t="str">
        <f t="shared" si="1"/>
        <v/>
      </c>
      <c r="I76" s="42"/>
    </row>
    <row r="77" spans="2:9" x14ac:dyDescent="0.2">
      <c r="B77" s="50"/>
      <c r="C77" s="14"/>
      <c r="D77" s="22"/>
      <c r="E77" s="22"/>
      <c r="F77" s="22"/>
      <c r="G77" s="39"/>
      <c r="H77" s="25" t="str">
        <f t="shared" si="1"/>
        <v/>
      </c>
      <c r="I77" s="42"/>
    </row>
    <row r="78" spans="2:9" x14ac:dyDescent="0.2">
      <c r="B78" s="50"/>
      <c r="C78" s="14"/>
      <c r="D78" s="22"/>
      <c r="E78" s="22"/>
      <c r="F78" s="22"/>
      <c r="G78" s="39"/>
      <c r="H78" s="25" t="str">
        <f t="shared" si="1"/>
        <v/>
      </c>
      <c r="I78" s="42"/>
    </row>
    <row r="79" spans="2:9" s="30" customFormat="1" ht="24.75" customHeight="1" x14ac:dyDescent="0.2">
      <c r="B79" s="84" t="str">
        <f>$B$10</f>
        <v>C8.7</v>
      </c>
      <c r="C79" s="31" t="s">
        <v>2708</v>
      </c>
      <c r="D79" s="32"/>
      <c r="E79" s="32"/>
      <c r="F79" s="33"/>
      <c r="G79" s="32"/>
      <c r="H79" s="34">
        <f>SUM(H9:H78)</f>
        <v>0</v>
      </c>
      <c r="I79" s="35"/>
    </row>
  </sheetData>
  <mergeCells count="4">
    <mergeCell ref="F1:H1"/>
    <mergeCell ref="B5:G7"/>
    <mergeCell ref="H4:H7"/>
    <mergeCell ref="B4:G4"/>
  </mergeCells>
  <phoneticPr fontId="17"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93275-AB0F-4767-A0DE-D62B5D5D7D2D}">
  <sheetPr codeName="Sheet23"/>
  <dimension ref="B1:I199"/>
  <sheetViews>
    <sheetView zoomScale="85" zoomScaleNormal="85" workbookViewId="0">
      <selection activeCell="C16" sqref="C16"/>
    </sheetView>
  </sheetViews>
  <sheetFormatPr defaultColWidth="6.85546875" defaultRowHeight="12.75" x14ac:dyDescent="0.2"/>
  <cols>
    <col min="1" max="1" width="0.85546875" style="1" customWidth="1"/>
    <col min="2" max="2" width="11.7109375" style="85"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C8.8</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IF(D9="","",F9*G9)</f>
        <v/>
      </c>
      <c r="I9" s="18"/>
    </row>
    <row r="10" spans="2:9" x14ac:dyDescent="0.2">
      <c r="B10" s="71" t="s">
        <v>485</v>
      </c>
      <c r="C10" s="20" t="s">
        <v>486</v>
      </c>
      <c r="D10" s="22"/>
      <c r="E10" s="22"/>
      <c r="F10" s="22"/>
      <c r="G10" s="41"/>
      <c r="H10" s="17" t="str">
        <f t="shared" ref="H10:H69" si="0">IF(D10="","",F10*G10)</f>
        <v/>
      </c>
      <c r="I10" s="42"/>
    </row>
    <row r="11" spans="2:9" x14ac:dyDescent="0.2">
      <c r="B11" s="50"/>
      <c r="C11" s="14"/>
      <c r="D11" s="22"/>
      <c r="E11" s="22"/>
      <c r="F11" s="22"/>
      <c r="G11" s="41"/>
      <c r="H11" s="17" t="str">
        <f t="shared" si="0"/>
        <v/>
      </c>
      <c r="I11" s="42"/>
    </row>
    <row r="12" spans="2:9" x14ac:dyDescent="0.2">
      <c r="B12" s="50" t="s">
        <v>487</v>
      </c>
      <c r="C12" s="14" t="s">
        <v>488</v>
      </c>
      <c r="D12" s="22"/>
      <c r="E12" s="22"/>
      <c r="F12" s="22"/>
      <c r="G12" s="41"/>
      <c r="H12" s="17" t="str">
        <f t="shared" si="0"/>
        <v/>
      </c>
      <c r="I12" s="42"/>
    </row>
    <row r="13" spans="2:9" x14ac:dyDescent="0.2">
      <c r="B13" s="50"/>
      <c r="C13" s="14"/>
      <c r="D13" s="22"/>
      <c r="E13" s="22"/>
      <c r="F13" s="22"/>
      <c r="G13" s="41"/>
      <c r="H13" s="17" t="str">
        <f t="shared" si="0"/>
        <v/>
      </c>
      <c r="I13" s="42"/>
    </row>
    <row r="14" spans="2:9" x14ac:dyDescent="0.2">
      <c r="B14" s="50" t="s">
        <v>489</v>
      </c>
      <c r="C14" s="14" t="s">
        <v>492</v>
      </c>
      <c r="D14" s="22"/>
      <c r="E14" s="22"/>
      <c r="F14" s="23"/>
      <c r="G14" s="24"/>
      <c r="H14" s="17" t="str">
        <f t="shared" si="0"/>
        <v/>
      </c>
      <c r="I14" s="43"/>
    </row>
    <row r="15" spans="2:9" x14ac:dyDescent="0.2">
      <c r="B15" s="50"/>
      <c r="C15" s="14"/>
      <c r="D15" s="22"/>
      <c r="E15" s="22"/>
      <c r="F15" s="23"/>
      <c r="G15" s="24"/>
      <c r="H15" s="17" t="str">
        <f t="shared" si="0"/>
        <v/>
      </c>
      <c r="I15" s="43"/>
    </row>
    <row r="16" spans="2:9" x14ac:dyDescent="0.2">
      <c r="B16" s="50" t="s">
        <v>53</v>
      </c>
      <c r="C16" s="14" t="s">
        <v>493</v>
      </c>
      <c r="D16" s="22" t="s">
        <v>6</v>
      </c>
      <c r="E16" s="22"/>
      <c r="F16" s="23"/>
      <c r="G16" s="24"/>
      <c r="H16" s="17">
        <f t="shared" si="0"/>
        <v>0</v>
      </c>
      <c r="I16" s="43"/>
    </row>
    <row r="17" spans="2:9" x14ac:dyDescent="0.2">
      <c r="B17" s="50"/>
      <c r="C17" s="14"/>
      <c r="D17" s="22"/>
      <c r="E17" s="22"/>
      <c r="F17" s="23"/>
      <c r="G17" s="24"/>
      <c r="H17" s="17" t="str">
        <f t="shared" si="0"/>
        <v/>
      </c>
      <c r="I17" s="43"/>
    </row>
    <row r="18" spans="2:9" x14ac:dyDescent="0.2">
      <c r="B18" s="50" t="s">
        <v>55</v>
      </c>
      <c r="C18" s="14" t="s">
        <v>494</v>
      </c>
      <c r="D18" s="22" t="s">
        <v>6</v>
      </c>
      <c r="E18" s="22"/>
      <c r="F18" s="23"/>
      <c r="G18" s="24"/>
      <c r="H18" s="17">
        <f t="shared" si="0"/>
        <v>0</v>
      </c>
      <c r="I18" s="43"/>
    </row>
    <row r="19" spans="2:9" x14ac:dyDescent="0.2">
      <c r="B19" s="50"/>
      <c r="C19" s="14"/>
      <c r="D19" s="22"/>
      <c r="E19" s="22"/>
      <c r="F19" s="23"/>
      <c r="G19" s="24"/>
      <c r="H19" s="17" t="str">
        <f t="shared" si="0"/>
        <v/>
      </c>
      <c r="I19" s="43"/>
    </row>
    <row r="20" spans="2:9" x14ac:dyDescent="0.2">
      <c r="B20" s="50" t="s">
        <v>65</v>
      </c>
      <c r="C20" s="14" t="s">
        <v>495</v>
      </c>
      <c r="D20" s="22" t="s">
        <v>6</v>
      </c>
      <c r="E20" s="22"/>
      <c r="F20" s="23"/>
      <c r="G20" s="24"/>
      <c r="H20" s="17">
        <f t="shared" si="0"/>
        <v>0</v>
      </c>
      <c r="I20" s="43"/>
    </row>
    <row r="21" spans="2:9" x14ac:dyDescent="0.2">
      <c r="B21" s="50"/>
      <c r="C21" s="14"/>
      <c r="D21" s="22"/>
      <c r="E21" s="22"/>
      <c r="F21" s="23"/>
      <c r="G21" s="24"/>
      <c r="H21" s="17" t="str">
        <f t="shared" si="0"/>
        <v/>
      </c>
      <c r="I21" s="43"/>
    </row>
    <row r="22" spans="2:9" x14ac:dyDescent="0.2">
      <c r="B22" s="50" t="s">
        <v>490</v>
      </c>
      <c r="C22" s="14" t="s">
        <v>500</v>
      </c>
      <c r="D22" s="22"/>
      <c r="E22" s="22"/>
      <c r="F22" s="23"/>
      <c r="G22" s="41"/>
      <c r="H22" s="17" t="str">
        <f t="shared" si="0"/>
        <v/>
      </c>
      <c r="I22" s="42"/>
    </row>
    <row r="23" spans="2:9" x14ac:dyDescent="0.2">
      <c r="B23" s="50"/>
      <c r="C23" s="14"/>
      <c r="D23" s="22"/>
      <c r="E23" s="22"/>
      <c r="F23" s="23"/>
      <c r="G23" s="41"/>
      <c r="H23" s="17" t="str">
        <f t="shared" si="0"/>
        <v/>
      </c>
      <c r="I23" s="42"/>
    </row>
    <row r="24" spans="2:9" x14ac:dyDescent="0.2">
      <c r="B24" s="50" t="s">
        <v>53</v>
      </c>
      <c r="C24" s="14" t="s">
        <v>496</v>
      </c>
      <c r="D24" s="22" t="s">
        <v>6</v>
      </c>
      <c r="E24" s="22"/>
      <c r="F24" s="23"/>
      <c r="G24" s="44"/>
      <c r="H24" s="17">
        <f t="shared" si="0"/>
        <v>0</v>
      </c>
      <c r="I24" s="42"/>
    </row>
    <row r="25" spans="2:9" x14ac:dyDescent="0.2">
      <c r="B25" s="50"/>
      <c r="C25" s="14"/>
      <c r="D25" s="22"/>
      <c r="E25" s="22"/>
      <c r="F25" s="23"/>
      <c r="G25" s="44"/>
      <c r="H25" s="17" t="str">
        <f t="shared" si="0"/>
        <v/>
      </c>
      <c r="I25" s="42"/>
    </row>
    <row r="26" spans="2:9" x14ac:dyDescent="0.2">
      <c r="B26" s="50" t="s">
        <v>55</v>
      </c>
      <c r="C26" s="14" t="s">
        <v>498</v>
      </c>
      <c r="D26" s="22" t="s">
        <v>6</v>
      </c>
      <c r="E26" s="22"/>
      <c r="F26" s="23"/>
      <c r="G26" s="41"/>
      <c r="H26" s="17">
        <f t="shared" si="0"/>
        <v>0</v>
      </c>
      <c r="I26" s="45"/>
    </row>
    <row r="27" spans="2:9" x14ac:dyDescent="0.2">
      <c r="B27" s="50"/>
      <c r="C27" s="14"/>
      <c r="D27" s="22"/>
      <c r="E27" s="22"/>
      <c r="F27" s="23"/>
      <c r="G27" s="41"/>
      <c r="H27" s="17" t="str">
        <f t="shared" si="0"/>
        <v/>
      </c>
      <c r="I27" s="45"/>
    </row>
    <row r="28" spans="2:9" x14ac:dyDescent="0.2">
      <c r="B28" s="50" t="s">
        <v>65</v>
      </c>
      <c r="C28" s="14" t="s">
        <v>497</v>
      </c>
      <c r="D28" s="22" t="s">
        <v>6</v>
      </c>
      <c r="E28" s="38"/>
      <c r="F28" s="23"/>
      <c r="G28" s="46"/>
      <c r="H28" s="17">
        <f t="shared" si="0"/>
        <v>0</v>
      </c>
    </row>
    <row r="29" spans="2:9" x14ac:dyDescent="0.2">
      <c r="B29" s="50"/>
      <c r="C29" s="14"/>
      <c r="D29" s="22"/>
      <c r="E29" s="38"/>
      <c r="F29" s="23"/>
      <c r="G29" s="46"/>
      <c r="H29" s="17" t="str">
        <f t="shared" si="0"/>
        <v/>
      </c>
    </row>
    <row r="30" spans="2:9" x14ac:dyDescent="0.2">
      <c r="B30" s="50" t="s">
        <v>491</v>
      </c>
      <c r="C30" s="14" t="s">
        <v>501</v>
      </c>
      <c r="D30" s="22"/>
      <c r="E30" s="38"/>
      <c r="F30" s="23"/>
      <c r="G30" s="46"/>
      <c r="H30" s="17" t="str">
        <f t="shared" si="0"/>
        <v/>
      </c>
    </row>
    <row r="31" spans="2:9" x14ac:dyDescent="0.2">
      <c r="B31" s="50"/>
      <c r="C31" s="14"/>
      <c r="D31" s="22"/>
      <c r="E31" s="38"/>
      <c r="F31" s="23"/>
      <c r="G31" s="46"/>
      <c r="H31" s="17" t="str">
        <f t="shared" si="0"/>
        <v/>
      </c>
    </row>
    <row r="32" spans="2:9" x14ac:dyDescent="0.2">
      <c r="B32" s="50" t="s">
        <v>53</v>
      </c>
      <c r="C32" s="14" t="s">
        <v>496</v>
      </c>
      <c r="D32" s="22" t="s">
        <v>6</v>
      </c>
      <c r="E32" s="38"/>
      <c r="F32" s="23"/>
      <c r="G32" s="39"/>
      <c r="H32" s="17">
        <f t="shared" si="0"/>
        <v>0</v>
      </c>
    </row>
    <row r="33" spans="2:9" x14ac:dyDescent="0.2">
      <c r="B33" s="50"/>
      <c r="C33" s="14"/>
      <c r="D33" s="22"/>
      <c r="E33" s="38"/>
      <c r="F33" s="23"/>
      <c r="G33" s="39"/>
      <c r="H33" s="17" t="str">
        <f t="shared" si="0"/>
        <v/>
      </c>
    </row>
    <row r="34" spans="2:9" x14ac:dyDescent="0.2">
      <c r="B34" s="50" t="s">
        <v>55</v>
      </c>
      <c r="C34" s="14" t="s">
        <v>499</v>
      </c>
      <c r="D34" s="22" t="s">
        <v>6</v>
      </c>
      <c r="E34" s="38"/>
      <c r="F34" s="23"/>
      <c r="G34" s="46"/>
      <c r="H34" s="17">
        <f t="shared" si="0"/>
        <v>0</v>
      </c>
    </row>
    <row r="35" spans="2:9" x14ac:dyDescent="0.2">
      <c r="B35" s="50"/>
      <c r="C35" s="14"/>
      <c r="D35" s="22"/>
      <c r="E35" s="38"/>
      <c r="F35" s="23"/>
      <c r="G35" s="46"/>
      <c r="H35" s="17" t="str">
        <f t="shared" si="0"/>
        <v/>
      </c>
    </row>
    <row r="36" spans="2:9" x14ac:dyDescent="0.2">
      <c r="B36" s="50" t="s">
        <v>65</v>
      </c>
      <c r="C36" s="14" t="s">
        <v>497</v>
      </c>
      <c r="D36" s="22" t="s">
        <v>6</v>
      </c>
      <c r="E36" s="38"/>
      <c r="F36" s="23"/>
      <c r="G36" s="44"/>
      <c r="H36" s="17">
        <f t="shared" si="0"/>
        <v>0</v>
      </c>
    </row>
    <row r="37" spans="2:9" x14ac:dyDescent="0.2">
      <c r="B37" s="50"/>
      <c r="C37" s="14"/>
      <c r="D37" s="22"/>
      <c r="E37" s="38"/>
      <c r="F37" s="23"/>
      <c r="G37" s="46"/>
      <c r="H37" s="17" t="str">
        <f t="shared" si="0"/>
        <v/>
      </c>
    </row>
    <row r="38" spans="2:9" ht="25.5" x14ac:dyDescent="0.2">
      <c r="B38" s="50" t="s">
        <v>502</v>
      </c>
      <c r="C38" s="14" t="s">
        <v>503</v>
      </c>
      <c r="D38" s="22" t="s">
        <v>86</v>
      </c>
      <c r="E38" s="22"/>
      <c r="F38" s="23"/>
      <c r="G38" s="41"/>
      <c r="H38" s="17">
        <f t="shared" si="0"/>
        <v>0</v>
      </c>
      <c r="I38" s="42"/>
    </row>
    <row r="39" spans="2:9" x14ac:dyDescent="0.2">
      <c r="B39" s="50"/>
      <c r="C39" s="14"/>
      <c r="D39" s="22"/>
      <c r="E39" s="22"/>
      <c r="F39" s="23"/>
      <c r="G39" s="41"/>
      <c r="H39" s="17" t="str">
        <f t="shared" si="0"/>
        <v/>
      </c>
      <c r="I39" s="42"/>
    </row>
    <row r="40" spans="2:9" x14ac:dyDescent="0.2">
      <c r="B40" s="50" t="s">
        <v>504</v>
      </c>
      <c r="C40" s="14" t="s">
        <v>505</v>
      </c>
      <c r="D40" s="22"/>
      <c r="E40" s="22"/>
      <c r="F40" s="23"/>
      <c r="G40" s="39"/>
      <c r="H40" s="17" t="str">
        <f t="shared" si="0"/>
        <v/>
      </c>
      <c r="I40" s="43"/>
    </row>
    <row r="41" spans="2:9" x14ac:dyDescent="0.2">
      <c r="B41" s="50"/>
      <c r="C41" s="14"/>
      <c r="D41" s="22"/>
      <c r="E41" s="15"/>
      <c r="F41" s="26"/>
      <c r="G41" s="29"/>
      <c r="H41" s="17" t="str">
        <f t="shared" si="0"/>
        <v/>
      </c>
      <c r="I41" s="18"/>
    </row>
    <row r="42" spans="2:9" s="37" customFormat="1" ht="27" x14ac:dyDescent="0.2">
      <c r="B42" s="50" t="s">
        <v>53</v>
      </c>
      <c r="C42" s="14" t="s">
        <v>506</v>
      </c>
      <c r="D42" s="22" t="s">
        <v>26</v>
      </c>
      <c r="E42" s="15"/>
      <c r="F42" s="26"/>
      <c r="G42" s="29"/>
      <c r="H42" s="17">
        <f t="shared" si="0"/>
        <v>0</v>
      </c>
      <c r="I42" s="18"/>
    </row>
    <row r="43" spans="2:9" s="37" customFormat="1" x14ac:dyDescent="0.2">
      <c r="B43" s="50"/>
      <c r="C43" s="14"/>
      <c r="D43" s="22"/>
      <c r="E43" s="15"/>
      <c r="F43" s="26"/>
      <c r="G43" s="29"/>
      <c r="H43" s="17" t="str">
        <f t="shared" si="0"/>
        <v/>
      </c>
      <c r="I43" s="18"/>
    </row>
    <row r="44" spans="2:9" ht="27" x14ac:dyDescent="0.2">
      <c r="B44" s="50" t="s">
        <v>55</v>
      </c>
      <c r="C44" s="14" t="s">
        <v>507</v>
      </c>
      <c r="D44" s="22" t="s">
        <v>26</v>
      </c>
      <c r="E44" s="22"/>
      <c r="F44" s="23"/>
      <c r="G44" s="39"/>
      <c r="H44" s="17">
        <f t="shared" si="0"/>
        <v>0</v>
      </c>
      <c r="I44" s="43"/>
    </row>
    <row r="45" spans="2:9" x14ac:dyDescent="0.2">
      <c r="B45" s="50"/>
      <c r="C45" s="14"/>
      <c r="D45" s="22"/>
      <c r="E45" s="22"/>
      <c r="F45" s="23"/>
      <c r="G45" s="39"/>
      <c r="H45" s="17" t="str">
        <f t="shared" si="0"/>
        <v/>
      </c>
      <c r="I45" s="43"/>
    </row>
    <row r="46" spans="2:9" ht="27" x14ac:dyDescent="0.2">
      <c r="B46" s="50" t="s">
        <v>65</v>
      </c>
      <c r="C46" s="14" t="s">
        <v>508</v>
      </c>
      <c r="D46" s="22" t="s">
        <v>26</v>
      </c>
      <c r="E46" s="22"/>
      <c r="F46" s="23"/>
      <c r="G46" s="39"/>
      <c r="H46" s="17">
        <f t="shared" si="0"/>
        <v>0</v>
      </c>
      <c r="I46" s="43"/>
    </row>
    <row r="47" spans="2:9" x14ac:dyDescent="0.2">
      <c r="B47" s="50"/>
      <c r="C47" s="14"/>
      <c r="D47" s="22"/>
      <c r="E47" s="22"/>
      <c r="F47" s="23"/>
      <c r="G47" s="39"/>
      <c r="H47" s="17" t="str">
        <f t="shared" si="0"/>
        <v/>
      </c>
      <c r="I47" s="43"/>
    </row>
    <row r="48" spans="2:9" ht="14.25" x14ac:dyDescent="0.2">
      <c r="B48" s="50" t="s">
        <v>57</v>
      </c>
      <c r="C48" s="14" t="s">
        <v>509</v>
      </c>
      <c r="D48" s="22" t="s">
        <v>26</v>
      </c>
      <c r="E48" s="22"/>
      <c r="F48" s="23"/>
      <c r="G48" s="47"/>
      <c r="H48" s="17">
        <f t="shared" si="0"/>
        <v>0</v>
      </c>
      <c r="I48" s="42"/>
    </row>
    <row r="49" spans="2:9" x14ac:dyDescent="0.2">
      <c r="B49" s="50"/>
      <c r="C49" s="14"/>
      <c r="D49" s="22"/>
      <c r="E49" s="22"/>
      <c r="F49" s="23"/>
      <c r="G49" s="47"/>
      <c r="H49" s="17" t="str">
        <f t="shared" si="0"/>
        <v/>
      </c>
      <c r="I49" s="42"/>
    </row>
    <row r="50" spans="2:9" x14ac:dyDescent="0.2">
      <c r="B50" s="50" t="s">
        <v>510</v>
      </c>
      <c r="C50" s="14" t="s">
        <v>511</v>
      </c>
      <c r="D50" s="22"/>
      <c r="E50" s="22"/>
      <c r="F50" s="23"/>
      <c r="G50" s="44"/>
      <c r="H50" s="17" t="str">
        <f t="shared" si="0"/>
        <v/>
      </c>
      <c r="I50" s="42"/>
    </row>
    <row r="51" spans="2:9" x14ac:dyDescent="0.2">
      <c r="B51" s="50"/>
      <c r="C51" s="14"/>
      <c r="D51" s="22"/>
      <c r="E51" s="22"/>
      <c r="F51" s="23"/>
      <c r="G51" s="44"/>
      <c r="H51" s="17" t="str">
        <f t="shared" si="0"/>
        <v/>
      </c>
      <c r="I51" s="42"/>
    </row>
    <row r="52" spans="2:9" ht="27" x14ac:dyDescent="0.2">
      <c r="B52" s="50" t="s">
        <v>53</v>
      </c>
      <c r="C52" s="14" t="s">
        <v>506</v>
      </c>
      <c r="D52" s="22" t="s">
        <v>26</v>
      </c>
      <c r="E52" s="22"/>
      <c r="F52" s="22"/>
      <c r="G52" s="41"/>
      <c r="H52" s="17">
        <f t="shared" si="0"/>
        <v>0</v>
      </c>
      <c r="I52" s="42"/>
    </row>
    <row r="53" spans="2:9" x14ac:dyDescent="0.2">
      <c r="B53" s="50"/>
      <c r="C53" s="14"/>
      <c r="D53" s="22"/>
      <c r="E53" s="22"/>
      <c r="F53" s="22"/>
      <c r="G53" s="41"/>
      <c r="H53" s="17" t="str">
        <f t="shared" si="0"/>
        <v/>
      </c>
      <c r="I53" s="42"/>
    </row>
    <row r="54" spans="2:9" ht="27" x14ac:dyDescent="0.2">
      <c r="B54" s="50" t="s">
        <v>55</v>
      </c>
      <c r="C54" s="14" t="s">
        <v>507</v>
      </c>
      <c r="D54" s="22" t="s">
        <v>26</v>
      </c>
      <c r="E54" s="22"/>
      <c r="F54" s="22"/>
      <c r="G54" s="41"/>
      <c r="H54" s="17">
        <f t="shared" si="0"/>
        <v>0</v>
      </c>
      <c r="I54" s="42"/>
    </row>
    <row r="55" spans="2:9" x14ac:dyDescent="0.2">
      <c r="B55" s="50"/>
      <c r="C55" s="14"/>
      <c r="D55" s="22"/>
      <c r="E55" s="22"/>
      <c r="F55" s="22"/>
      <c r="G55" s="41"/>
      <c r="H55" s="17" t="str">
        <f t="shared" si="0"/>
        <v/>
      </c>
      <c r="I55" s="42"/>
    </row>
    <row r="56" spans="2:9" ht="27" x14ac:dyDescent="0.2">
      <c r="B56" s="50" t="s">
        <v>65</v>
      </c>
      <c r="C56" s="14" t="s">
        <v>508</v>
      </c>
      <c r="D56" s="22" t="s">
        <v>26</v>
      </c>
      <c r="E56" s="22"/>
      <c r="F56" s="22"/>
      <c r="G56" s="39"/>
      <c r="H56" s="17">
        <f t="shared" si="0"/>
        <v>0</v>
      </c>
      <c r="I56" s="42"/>
    </row>
    <row r="57" spans="2:9" x14ac:dyDescent="0.2">
      <c r="B57" s="50"/>
      <c r="C57" s="14"/>
      <c r="D57" s="22"/>
      <c r="E57" s="22"/>
      <c r="F57" s="22"/>
      <c r="G57" s="39"/>
      <c r="H57" s="17" t="str">
        <f t="shared" si="0"/>
        <v/>
      </c>
      <c r="I57" s="42"/>
    </row>
    <row r="58" spans="2:9" ht="14.25" x14ac:dyDescent="0.2">
      <c r="B58" s="50" t="s">
        <v>57</v>
      </c>
      <c r="C58" s="14" t="s">
        <v>509</v>
      </c>
      <c r="D58" s="22" t="s">
        <v>26</v>
      </c>
      <c r="E58" s="22"/>
      <c r="F58" s="22"/>
      <c r="G58" s="39"/>
      <c r="H58" s="17">
        <f t="shared" si="0"/>
        <v>0</v>
      </c>
      <c r="I58" s="42"/>
    </row>
    <row r="59" spans="2:9" x14ac:dyDescent="0.2">
      <c r="B59" s="50"/>
      <c r="C59" s="14"/>
      <c r="D59" s="22"/>
      <c r="E59" s="22"/>
      <c r="F59" s="22"/>
      <c r="G59" s="39"/>
      <c r="H59" s="17" t="str">
        <f t="shared" si="0"/>
        <v/>
      </c>
      <c r="I59" s="42"/>
    </row>
    <row r="60" spans="2:9" x14ac:dyDescent="0.2">
      <c r="B60" s="50"/>
      <c r="C60" s="14"/>
      <c r="D60" s="22"/>
      <c r="E60" s="22"/>
      <c r="F60" s="22"/>
      <c r="G60" s="39"/>
      <c r="H60" s="17" t="str">
        <f t="shared" si="0"/>
        <v/>
      </c>
      <c r="I60" s="42"/>
    </row>
    <row r="61" spans="2:9" x14ac:dyDescent="0.2">
      <c r="B61" s="50"/>
      <c r="C61" s="14"/>
      <c r="D61" s="22"/>
      <c r="E61" s="22"/>
      <c r="F61" s="22"/>
      <c r="G61" s="39"/>
      <c r="H61" s="17" t="str">
        <f t="shared" si="0"/>
        <v/>
      </c>
      <c r="I61" s="42"/>
    </row>
    <row r="62" spans="2:9" x14ac:dyDescent="0.2">
      <c r="B62" s="50"/>
      <c r="C62" s="14"/>
      <c r="D62" s="22"/>
      <c r="E62" s="22"/>
      <c r="F62" s="22"/>
      <c r="G62" s="39"/>
      <c r="H62" s="17" t="str">
        <f t="shared" si="0"/>
        <v/>
      </c>
      <c r="I62" s="42"/>
    </row>
    <row r="63" spans="2:9" x14ac:dyDescent="0.2">
      <c r="B63" s="50"/>
      <c r="C63" s="14"/>
      <c r="D63" s="22"/>
      <c r="E63" s="22"/>
      <c r="F63" s="22"/>
      <c r="G63" s="39"/>
      <c r="H63" s="17" t="str">
        <f t="shared" si="0"/>
        <v/>
      </c>
      <c r="I63" s="42"/>
    </row>
    <row r="64" spans="2:9" x14ac:dyDescent="0.2">
      <c r="B64" s="50"/>
      <c r="C64" s="14"/>
      <c r="D64" s="22"/>
      <c r="E64" s="22"/>
      <c r="F64" s="22"/>
      <c r="G64" s="39"/>
      <c r="H64" s="17" t="str">
        <f t="shared" si="0"/>
        <v/>
      </c>
      <c r="I64" s="42"/>
    </row>
    <row r="65" spans="2:9" x14ac:dyDescent="0.2">
      <c r="B65" s="50"/>
      <c r="C65" s="14"/>
      <c r="D65" s="22"/>
      <c r="E65" s="22"/>
      <c r="F65" s="22"/>
      <c r="G65" s="39"/>
      <c r="H65" s="17" t="str">
        <f t="shared" si="0"/>
        <v/>
      </c>
      <c r="I65" s="42"/>
    </row>
    <row r="66" spans="2:9" x14ac:dyDescent="0.2">
      <c r="B66" s="50"/>
      <c r="C66" s="14"/>
      <c r="D66" s="22"/>
      <c r="E66" s="22"/>
      <c r="F66" s="22"/>
      <c r="G66" s="39"/>
      <c r="H66" s="17" t="str">
        <f t="shared" si="0"/>
        <v/>
      </c>
      <c r="I66" s="42"/>
    </row>
    <row r="67" spans="2:9" x14ac:dyDescent="0.2">
      <c r="B67" s="50"/>
      <c r="C67" s="14"/>
      <c r="D67" s="22"/>
      <c r="E67" s="22"/>
      <c r="F67" s="22"/>
      <c r="G67" s="39"/>
      <c r="H67" s="17" t="str">
        <f t="shared" si="0"/>
        <v/>
      </c>
      <c r="I67" s="42"/>
    </row>
    <row r="68" spans="2:9" x14ac:dyDescent="0.2">
      <c r="B68" s="50"/>
      <c r="C68" s="14"/>
      <c r="D68" s="22"/>
      <c r="E68" s="22"/>
      <c r="F68" s="22"/>
      <c r="G68" s="39"/>
      <c r="H68" s="17" t="str">
        <f t="shared" si="0"/>
        <v/>
      </c>
      <c r="I68" s="42"/>
    </row>
    <row r="69" spans="2:9" x14ac:dyDescent="0.2">
      <c r="B69" s="50"/>
      <c r="C69" s="14"/>
      <c r="D69" s="22"/>
      <c r="E69" s="22"/>
      <c r="F69" s="22"/>
      <c r="G69" s="39"/>
      <c r="H69" s="17" t="str">
        <f t="shared" si="0"/>
        <v/>
      </c>
      <c r="I69" s="42"/>
    </row>
    <row r="70" spans="2:9" x14ac:dyDescent="0.2">
      <c r="B70" s="50"/>
      <c r="C70" s="14"/>
      <c r="D70" s="22"/>
      <c r="E70" s="22"/>
      <c r="F70" s="22"/>
      <c r="G70" s="39"/>
      <c r="H70" s="17" t="str">
        <f>IF(D70="","",F70*G70)</f>
        <v/>
      </c>
      <c r="I70" s="42"/>
    </row>
    <row r="71" spans="2:9" s="30" customFormat="1" ht="19.5" customHeight="1" x14ac:dyDescent="0.2">
      <c r="B71" s="106" t="str">
        <f>$B$10</f>
        <v>C8.8</v>
      </c>
      <c r="C71" s="31" t="s">
        <v>14</v>
      </c>
      <c r="D71" s="32"/>
      <c r="E71" s="32"/>
      <c r="F71" s="33"/>
      <c r="G71" s="32"/>
      <c r="H71" s="34">
        <f>SUM(H9:H70)</f>
        <v>0</v>
      </c>
      <c r="I71" s="35"/>
    </row>
    <row r="72" spans="2:9" x14ac:dyDescent="0.2">
      <c r="B72" s="449" t="str">
        <f>Client1</f>
        <v>Province of KwaZulu-Natal</v>
      </c>
      <c r="C72" s="449"/>
      <c r="D72" s="449"/>
      <c r="E72" s="449"/>
      <c r="F72" s="450" t="str">
        <f>"Contract No. "&amp;ContractNo</f>
        <v>Contract No. ZNB01127/00000/00/HOD/INF/21/T</v>
      </c>
      <c r="G72" s="450"/>
      <c r="H72" s="450"/>
    </row>
    <row r="73" spans="2:9" x14ac:dyDescent="0.2">
      <c r="B73" s="449" t="str">
        <f>Client2</f>
        <v>Department of Transport</v>
      </c>
      <c r="C73" s="449"/>
      <c r="D73" s="449"/>
      <c r="E73" s="449"/>
      <c r="F73" s="450"/>
      <c r="G73" s="450"/>
      <c r="H73" s="450"/>
    </row>
    <row r="74" spans="2:9" x14ac:dyDescent="0.2">
      <c r="B74" s="452"/>
      <c r="C74" s="452"/>
      <c r="D74" s="452"/>
      <c r="E74" s="452"/>
      <c r="F74" s="451"/>
      <c r="G74" s="451"/>
      <c r="H74" s="451"/>
    </row>
    <row r="75" spans="2:9" x14ac:dyDescent="0.2">
      <c r="B75" s="443" t="s">
        <v>8</v>
      </c>
      <c r="C75" s="444"/>
      <c r="D75" s="444"/>
      <c r="E75" s="444"/>
      <c r="F75" s="444"/>
      <c r="G75" s="444"/>
      <c r="H75" s="453" t="str">
        <f>$H$4</f>
        <v>CHAPTER C8.8</v>
      </c>
      <c r="I75" s="6"/>
    </row>
    <row r="76" spans="2:9" x14ac:dyDescent="0.2">
      <c r="B76" s="445" t="str">
        <f>ContractDescription</f>
        <v>REHABILITATION OF PROVINCIAL ROAD P47-3 (KM 38.00 TO KM 48.00) IN THE EMPANGENI REGION</v>
      </c>
      <c r="C76" s="446"/>
      <c r="D76" s="446"/>
      <c r="E76" s="446"/>
      <c r="F76" s="446"/>
      <c r="G76" s="446"/>
      <c r="H76" s="450"/>
      <c r="I76" s="8"/>
    </row>
    <row r="77" spans="2:9" x14ac:dyDescent="0.2">
      <c r="B77" s="445"/>
      <c r="C77" s="446"/>
      <c r="D77" s="446"/>
      <c r="E77" s="446"/>
      <c r="F77" s="446"/>
      <c r="G77" s="446"/>
      <c r="H77" s="450"/>
      <c r="I77" s="8"/>
    </row>
    <row r="78" spans="2:9" x14ac:dyDescent="0.2">
      <c r="B78" s="447"/>
      <c r="C78" s="448"/>
      <c r="D78" s="448"/>
      <c r="E78" s="448"/>
      <c r="F78" s="448"/>
      <c r="G78" s="448"/>
      <c r="H78" s="451"/>
      <c r="I78" s="8"/>
    </row>
    <row r="79" spans="2:9" s="9" customFormat="1" ht="24.95" customHeight="1" x14ac:dyDescent="0.2">
      <c r="B79" s="72" t="s">
        <v>0</v>
      </c>
      <c r="C79" s="11" t="s">
        <v>1</v>
      </c>
      <c r="D79" s="11" t="s">
        <v>2</v>
      </c>
      <c r="E79" s="11" t="s">
        <v>10</v>
      </c>
      <c r="F79" s="11" t="s">
        <v>3</v>
      </c>
      <c r="G79" s="11" t="s">
        <v>4</v>
      </c>
      <c r="H79" s="11" t="s">
        <v>5</v>
      </c>
      <c r="I79" s="12"/>
    </row>
    <row r="80" spans="2:9" s="30" customFormat="1" ht="19.5" customHeight="1" x14ac:dyDescent="0.2">
      <c r="B80" s="76"/>
      <c r="C80" s="31" t="s">
        <v>29</v>
      </c>
      <c r="D80" s="32"/>
      <c r="E80" s="32"/>
      <c r="F80" s="33"/>
      <c r="G80" s="32"/>
      <c r="H80" s="34">
        <f>H71</f>
        <v>0</v>
      </c>
      <c r="I80" s="35"/>
    </row>
    <row r="81" spans="2:9" x14ac:dyDescent="0.2">
      <c r="B81" s="50"/>
      <c r="C81" s="14"/>
      <c r="D81" s="22"/>
      <c r="E81" s="22"/>
      <c r="F81" s="22"/>
      <c r="G81" s="39"/>
      <c r="H81" s="17" t="str">
        <f t="shared" ref="H81:H159" si="1">IF(D81="","",F81*G81)</f>
        <v/>
      </c>
      <c r="I81" s="42"/>
    </row>
    <row r="82" spans="2:9" x14ac:dyDescent="0.2">
      <c r="B82" s="50" t="s">
        <v>512</v>
      </c>
      <c r="C82" s="14" t="s">
        <v>513</v>
      </c>
      <c r="D82" s="22"/>
      <c r="E82" s="22"/>
      <c r="F82" s="22"/>
      <c r="G82" s="39"/>
      <c r="H82" s="17" t="str">
        <f t="shared" si="1"/>
        <v/>
      </c>
      <c r="I82" s="42"/>
    </row>
    <row r="83" spans="2:9" x14ac:dyDescent="0.2">
      <c r="B83" s="50"/>
      <c r="C83" s="14"/>
      <c r="D83" s="22"/>
      <c r="E83" s="22"/>
      <c r="F83" s="22"/>
      <c r="G83" s="39"/>
      <c r="H83" s="17" t="str">
        <f t="shared" si="1"/>
        <v/>
      </c>
      <c r="I83" s="42"/>
    </row>
    <row r="84" spans="2:9" ht="27" x14ac:dyDescent="0.2">
      <c r="B84" s="50" t="s">
        <v>53</v>
      </c>
      <c r="C84" s="14" t="s">
        <v>506</v>
      </c>
      <c r="D84" s="22" t="s">
        <v>26</v>
      </c>
      <c r="E84" s="22"/>
      <c r="F84" s="22"/>
      <c r="G84" s="39"/>
      <c r="H84" s="17">
        <f t="shared" si="1"/>
        <v>0</v>
      </c>
      <c r="I84" s="42"/>
    </row>
    <row r="85" spans="2:9" x14ac:dyDescent="0.2">
      <c r="B85" s="50"/>
      <c r="C85" s="14"/>
      <c r="D85" s="22"/>
      <c r="E85" s="22"/>
      <c r="F85" s="22"/>
      <c r="G85" s="39"/>
      <c r="H85" s="17" t="str">
        <f t="shared" si="1"/>
        <v/>
      </c>
      <c r="I85" s="42"/>
    </row>
    <row r="86" spans="2:9" ht="27" x14ac:dyDescent="0.2">
      <c r="B86" s="50" t="s">
        <v>55</v>
      </c>
      <c r="C86" s="14" t="s">
        <v>507</v>
      </c>
      <c r="D86" s="22" t="s">
        <v>26</v>
      </c>
      <c r="E86" s="22"/>
      <c r="F86" s="22"/>
      <c r="G86" s="39"/>
      <c r="H86" s="17">
        <f t="shared" si="1"/>
        <v>0</v>
      </c>
      <c r="I86" s="42"/>
    </row>
    <row r="87" spans="2:9" x14ac:dyDescent="0.2">
      <c r="B87" s="50"/>
      <c r="C87" s="14"/>
      <c r="D87" s="22"/>
      <c r="E87" s="22"/>
      <c r="F87" s="22"/>
      <c r="G87" s="39"/>
      <c r="H87" s="17" t="str">
        <f t="shared" si="1"/>
        <v/>
      </c>
      <c r="I87" s="42"/>
    </row>
    <row r="88" spans="2:9" ht="27" x14ac:dyDescent="0.2">
      <c r="B88" s="50" t="s">
        <v>65</v>
      </c>
      <c r="C88" s="14" t="s">
        <v>508</v>
      </c>
      <c r="D88" s="22" t="s">
        <v>26</v>
      </c>
      <c r="E88" s="22"/>
      <c r="F88" s="22"/>
      <c r="G88" s="39"/>
      <c r="H88" s="17">
        <f t="shared" si="1"/>
        <v>0</v>
      </c>
      <c r="I88" s="42"/>
    </row>
    <row r="89" spans="2:9" x14ac:dyDescent="0.2">
      <c r="B89" s="50"/>
      <c r="C89" s="14"/>
      <c r="D89" s="22"/>
      <c r="E89" s="22"/>
      <c r="F89" s="22"/>
      <c r="G89" s="39"/>
      <c r="H89" s="17" t="str">
        <f t="shared" si="1"/>
        <v/>
      </c>
      <c r="I89" s="42"/>
    </row>
    <row r="90" spans="2:9" ht="14.25" x14ac:dyDescent="0.2">
      <c r="B90" s="50" t="s">
        <v>57</v>
      </c>
      <c r="C90" s="14" t="s">
        <v>509</v>
      </c>
      <c r="D90" s="22" t="s">
        <v>26</v>
      </c>
      <c r="E90" s="22"/>
      <c r="F90" s="22"/>
      <c r="G90" s="48"/>
      <c r="H90" s="17">
        <f t="shared" si="1"/>
        <v>0</v>
      </c>
      <c r="I90" s="42"/>
    </row>
    <row r="91" spans="2:9" x14ac:dyDescent="0.2">
      <c r="B91" s="83"/>
      <c r="C91" s="14"/>
      <c r="D91" s="22"/>
      <c r="E91" s="22"/>
      <c r="F91" s="22"/>
      <c r="G91" s="48"/>
      <c r="H91" s="17" t="str">
        <f t="shared" si="1"/>
        <v/>
      </c>
      <c r="I91" s="42"/>
    </row>
    <row r="92" spans="2:9" ht="25.5" x14ac:dyDescent="0.2">
      <c r="B92" s="50" t="s">
        <v>514</v>
      </c>
      <c r="C92" s="14" t="s">
        <v>515</v>
      </c>
      <c r="D92" s="22"/>
      <c r="E92" s="22"/>
      <c r="F92" s="22"/>
      <c r="G92" s="39"/>
      <c r="H92" s="17" t="str">
        <f t="shared" si="1"/>
        <v/>
      </c>
      <c r="I92" s="42"/>
    </row>
    <row r="93" spans="2:9" x14ac:dyDescent="0.2">
      <c r="B93" s="50"/>
      <c r="C93" s="14"/>
      <c r="D93" s="22"/>
      <c r="E93" s="22"/>
      <c r="F93" s="22"/>
      <c r="G93" s="39"/>
      <c r="H93" s="17" t="str">
        <f t="shared" si="1"/>
        <v/>
      </c>
      <c r="I93" s="42"/>
    </row>
    <row r="94" spans="2:9" x14ac:dyDescent="0.2">
      <c r="B94" s="50" t="s">
        <v>516</v>
      </c>
      <c r="C94" s="14" t="s">
        <v>9</v>
      </c>
      <c r="D94" s="22"/>
      <c r="E94" s="22"/>
      <c r="F94" s="22"/>
      <c r="G94" s="39"/>
      <c r="H94" s="17" t="str">
        <f t="shared" si="1"/>
        <v/>
      </c>
      <c r="I94" s="42"/>
    </row>
    <row r="95" spans="2:9" x14ac:dyDescent="0.2">
      <c r="B95" s="50"/>
      <c r="C95" s="14"/>
      <c r="D95" s="22"/>
      <c r="E95" s="22"/>
      <c r="F95" s="22"/>
      <c r="G95" s="39"/>
      <c r="H95" s="17" t="str">
        <f t="shared" si="1"/>
        <v/>
      </c>
      <c r="I95" s="42"/>
    </row>
    <row r="96" spans="2:9" ht="38.25" x14ac:dyDescent="0.2">
      <c r="B96" s="50" t="s">
        <v>517</v>
      </c>
      <c r="C96" s="14" t="s">
        <v>518</v>
      </c>
      <c r="D96" s="22"/>
      <c r="E96" s="22"/>
      <c r="F96" s="22"/>
      <c r="G96" s="39"/>
      <c r="H96" s="17" t="str">
        <f t="shared" si="1"/>
        <v/>
      </c>
      <c r="I96" s="42"/>
    </row>
    <row r="97" spans="2:9" x14ac:dyDescent="0.2">
      <c r="B97" s="50"/>
      <c r="C97" s="14"/>
      <c r="D97" s="22"/>
      <c r="E97" s="22"/>
      <c r="F97" s="22"/>
      <c r="G97" s="39"/>
      <c r="H97" s="17" t="str">
        <f t="shared" si="1"/>
        <v/>
      </c>
      <c r="I97" s="42"/>
    </row>
    <row r="98" spans="2:9" ht="27" x14ac:dyDescent="0.2">
      <c r="B98" s="50" t="s">
        <v>53</v>
      </c>
      <c r="C98" s="14" t="s">
        <v>506</v>
      </c>
      <c r="D98" s="22" t="s">
        <v>26</v>
      </c>
      <c r="E98" s="22"/>
      <c r="F98" s="22"/>
      <c r="G98" s="39"/>
      <c r="H98" s="17">
        <f t="shared" si="1"/>
        <v>0</v>
      </c>
      <c r="I98" s="42"/>
    </row>
    <row r="99" spans="2:9" x14ac:dyDescent="0.2">
      <c r="B99" s="50"/>
      <c r="C99" s="14"/>
      <c r="D99" s="22"/>
      <c r="E99" s="22"/>
      <c r="F99" s="22"/>
      <c r="G99" s="39"/>
      <c r="H99" s="17" t="str">
        <f t="shared" si="1"/>
        <v/>
      </c>
      <c r="I99" s="42"/>
    </row>
    <row r="100" spans="2:9" ht="27" x14ac:dyDescent="0.2">
      <c r="B100" s="50" t="s">
        <v>55</v>
      </c>
      <c r="C100" s="14" t="s">
        <v>507</v>
      </c>
      <c r="D100" s="22" t="s">
        <v>26</v>
      </c>
      <c r="E100" s="38"/>
      <c r="F100" s="38"/>
      <c r="G100" s="39"/>
      <c r="H100" s="17">
        <f t="shared" si="1"/>
        <v>0</v>
      </c>
    </row>
    <row r="101" spans="2:9" x14ac:dyDescent="0.2">
      <c r="B101" s="50"/>
      <c r="C101" s="14"/>
      <c r="D101" s="22"/>
      <c r="E101" s="38"/>
      <c r="F101" s="38"/>
      <c r="G101" s="39"/>
      <c r="H101" s="17" t="str">
        <f t="shared" si="1"/>
        <v/>
      </c>
    </row>
    <row r="102" spans="2:9" ht="27" x14ac:dyDescent="0.2">
      <c r="B102" s="50" t="s">
        <v>65</v>
      </c>
      <c r="C102" s="14" t="s">
        <v>508</v>
      </c>
      <c r="D102" s="22" t="s">
        <v>26</v>
      </c>
      <c r="E102" s="22"/>
      <c r="F102" s="22"/>
      <c r="G102" s="39"/>
      <c r="H102" s="17">
        <f t="shared" si="1"/>
        <v>0</v>
      </c>
      <c r="I102" s="42"/>
    </row>
    <row r="103" spans="2:9" x14ac:dyDescent="0.2">
      <c r="B103" s="50"/>
      <c r="C103" s="14"/>
      <c r="D103" s="22"/>
      <c r="E103" s="22"/>
      <c r="F103" s="22"/>
      <c r="G103" s="39"/>
      <c r="H103" s="17" t="str">
        <f t="shared" si="1"/>
        <v/>
      </c>
      <c r="I103" s="42"/>
    </row>
    <row r="104" spans="2:9" ht="14.25" x14ac:dyDescent="0.2">
      <c r="B104" s="50" t="s">
        <v>57</v>
      </c>
      <c r="C104" s="14" t="s">
        <v>509</v>
      </c>
      <c r="D104" s="22" t="s">
        <v>26</v>
      </c>
      <c r="E104" s="38"/>
      <c r="F104" s="38"/>
      <c r="G104" s="39"/>
      <c r="H104" s="17">
        <f t="shared" si="1"/>
        <v>0</v>
      </c>
      <c r="I104" s="49"/>
    </row>
    <row r="105" spans="2:9" x14ac:dyDescent="0.2">
      <c r="B105" s="50"/>
      <c r="C105" s="28"/>
      <c r="D105" s="38"/>
      <c r="E105" s="38"/>
      <c r="F105" s="38"/>
      <c r="G105" s="39"/>
      <c r="H105" s="17" t="str">
        <f t="shared" si="1"/>
        <v/>
      </c>
    </row>
    <row r="106" spans="2:9" ht="25.5" x14ac:dyDescent="0.2">
      <c r="B106" s="50" t="s">
        <v>519</v>
      </c>
      <c r="C106" s="14" t="s">
        <v>520</v>
      </c>
      <c r="D106" s="22"/>
      <c r="E106" s="22"/>
      <c r="F106" s="22"/>
      <c r="G106" s="39"/>
      <c r="H106" s="17" t="str">
        <f t="shared" si="1"/>
        <v/>
      </c>
      <c r="I106" s="42"/>
    </row>
    <row r="107" spans="2:9" x14ac:dyDescent="0.2">
      <c r="B107" s="50"/>
      <c r="C107" s="14"/>
      <c r="D107" s="22"/>
      <c r="E107" s="22"/>
      <c r="F107" s="22"/>
      <c r="G107" s="39"/>
      <c r="H107" s="17" t="str">
        <f t="shared" si="1"/>
        <v/>
      </c>
      <c r="I107" s="42"/>
    </row>
    <row r="108" spans="2:9" ht="27" x14ac:dyDescent="0.2">
      <c r="B108" s="50" t="s">
        <v>53</v>
      </c>
      <c r="C108" s="14" t="s">
        <v>506</v>
      </c>
      <c r="D108" s="22" t="s">
        <v>26</v>
      </c>
      <c r="E108" s="22"/>
      <c r="F108" s="22"/>
      <c r="G108" s="39"/>
      <c r="H108" s="17">
        <f t="shared" si="1"/>
        <v>0</v>
      </c>
      <c r="I108" s="42"/>
    </row>
    <row r="109" spans="2:9" x14ac:dyDescent="0.2">
      <c r="B109" s="50"/>
      <c r="C109" s="14"/>
      <c r="D109" s="22"/>
      <c r="E109" s="22"/>
      <c r="F109" s="22"/>
      <c r="G109" s="39"/>
      <c r="H109" s="17" t="str">
        <f t="shared" si="1"/>
        <v/>
      </c>
      <c r="I109" s="42"/>
    </row>
    <row r="110" spans="2:9" ht="27" x14ac:dyDescent="0.2">
      <c r="B110" s="50" t="s">
        <v>55</v>
      </c>
      <c r="C110" s="14" t="s">
        <v>507</v>
      </c>
      <c r="D110" s="22" t="s">
        <v>26</v>
      </c>
      <c r="E110" s="22"/>
      <c r="F110" s="22"/>
      <c r="G110" s="39"/>
      <c r="H110" s="17">
        <f t="shared" si="1"/>
        <v>0</v>
      </c>
      <c r="I110" s="42"/>
    </row>
    <row r="111" spans="2:9" x14ac:dyDescent="0.2">
      <c r="B111" s="50"/>
      <c r="C111" s="14"/>
      <c r="D111" s="22"/>
      <c r="E111" s="22"/>
      <c r="F111" s="22"/>
      <c r="G111" s="39"/>
      <c r="H111" s="17" t="str">
        <f t="shared" si="1"/>
        <v/>
      </c>
      <c r="I111" s="42"/>
    </row>
    <row r="112" spans="2:9" ht="27" x14ac:dyDescent="0.2">
      <c r="B112" s="50" t="s">
        <v>65</v>
      </c>
      <c r="C112" s="14" t="s">
        <v>508</v>
      </c>
      <c r="D112" s="22" t="s">
        <v>26</v>
      </c>
      <c r="E112" s="22"/>
      <c r="F112" s="22"/>
      <c r="G112" s="39"/>
      <c r="H112" s="17">
        <f t="shared" si="1"/>
        <v>0</v>
      </c>
      <c r="I112" s="42"/>
    </row>
    <row r="113" spans="2:9" x14ac:dyDescent="0.2">
      <c r="B113" s="50"/>
      <c r="C113" s="14"/>
      <c r="D113" s="22"/>
      <c r="E113" s="22"/>
      <c r="F113" s="22"/>
      <c r="G113" s="39"/>
      <c r="H113" s="17" t="str">
        <f t="shared" si="1"/>
        <v/>
      </c>
      <c r="I113" s="42"/>
    </row>
    <row r="114" spans="2:9" ht="14.25" x14ac:dyDescent="0.2">
      <c r="B114" s="50" t="s">
        <v>57</v>
      </c>
      <c r="C114" s="14" t="s">
        <v>509</v>
      </c>
      <c r="D114" s="22" t="s">
        <v>26</v>
      </c>
      <c r="E114" s="22"/>
      <c r="F114" s="22"/>
      <c r="G114" s="39"/>
      <c r="H114" s="17">
        <f t="shared" si="1"/>
        <v>0</v>
      </c>
      <c r="I114" s="42"/>
    </row>
    <row r="115" spans="2:9" x14ac:dyDescent="0.2">
      <c r="B115" s="50"/>
      <c r="C115" s="14"/>
      <c r="D115" s="22"/>
      <c r="E115" s="22"/>
      <c r="F115" s="22"/>
      <c r="G115" s="39"/>
      <c r="H115" s="17" t="str">
        <f t="shared" si="1"/>
        <v/>
      </c>
      <c r="I115" s="42"/>
    </row>
    <row r="116" spans="2:9" ht="25.5" x14ac:dyDescent="0.2">
      <c r="B116" s="50" t="s">
        <v>521</v>
      </c>
      <c r="C116" s="14" t="s">
        <v>522</v>
      </c>
      <c r="D116" s="22"/>
      <c r="E116" s="22"/>
      <c r="F116" s="22"/>
      <c r="G116" s="39"/>
      <c r="H116" s="17" t="str">
        <f t="shared" si="1"/>
        <v/>
      </c>
      <c r="I116" s="42"/>
    </row>
    <row r="117" spans="2:9" x14ac:dyDescent="0.2">
      <c r="B117" s="50"/>
      <c r="C117" s="14"/>
      <c r="D117" s="22"/>
      <c r="E117" s="22"/>
      <c r="F117" s="22"/>
      <c r="G117" s="39"/>
      <c r="H117" s="17" t="str">
        <f t="shared" si="1"/>
        <v/>
      </c>
      <c r="I117" s="42"/>
    </row>
    <row r="118" spans="2:9" ht="27" x14ac:dyDescent="0.2">
      <c r="B118" s="50" t="s">
        <v>53</v>
      </c>
      <c r="C118" s="14" t="s">
        <v>506</v>
      </c>
      <c r="D118" s="22" t="s">
        <v>7</v>
      </c>
      <c r="E118" s="22"/>
      <c r="F118" s="22"/>
      <c r="G118" s="39"/>
      <c r="H118" s="17">
        <f t="shared" si="1"/>
        <v>0</v>
      </c>
      <c r="I118" s="42"/>
    </row>
    <row r="119" spans="2:9" x14ac:dyDescent="0.2">
      <c r="B119" s="50"/>
      <c r="C119" s="14"/>
      <c r="D119" s="22"/>
      <c r="E119" s="22"/>
      <c r="F119" s="22"/>
      <c r="G119" s="39"/>
      <c r="H119" s="17" t="str">
        <f t="shared" si="1"/>
        <v/>
      </c>
      <c r="I119" s="42"/>
    </row>
    <row r="120" spans="2:9" ht="27" x14ac:dyDescent="0.2">
      <c r="B120" s="50" t="s">
        <v>55</v>
      </c>
      <c r="C120" s="14" t="s">
        <v>507</v>
      </c>
      <c r="D120" s="22" t="s">
        <v>7</v>
      </c>
      <c r="E120" s="22"/>
      <c r="F120" s="22"/>
      <c r="G120" s="39"/>
      <c r="H120" s="17">
        <f t="shared" si="1"/>
        <v>0</v>
      </c>
      <c r="I120" s="42"/>
    </row>
    <row r="121" spans="2:9" x14ac:dyDescent="0.2">
      <c r="B121" s="50"/>
      <c r="C121" s="14"/>
      <c r="D121" s="22"/>
      <c r="E121" s="22"/>
      <c r="F121" s="22"/>
      <c r="G121" s="39"/>
      <c r="H121" s="17" t="str">
        <f t="shared" si="1"/>
        <v/>
      </c>
      <c r="I121" s="42"/>
    </row>
    <row r="122" spans="2:9" ht="27" x14ac:dyDescent="0.2">
      <c r="B122" s="50" t="s">
        <v>65</v>
      </c>
      <c r="C122" s="14" t="s">
        <v>508</v>
      </c>
      <c r="D122" s="22" t="s">
        <v>7</v>
      </c>
      <c r="E122" s="22"/>
      <c r="F122" s="22"/>
      <c r="G122" s="39"/>
      <c r="H122" s="17">
        <f t="shared" si="1"/>
        <v>0</v>
      </c>
      <c r="I122" s="42"/>
    </row>
    <row r="123" spans="2:9" x14ac:dyDescent="0.2">
      <c r="B123" s="50"/>
      <c r="C123" s="14"/>
      <c r="D123" s="22"/>
      <c r="E123" s="22"/>
      <c r="F123" s="22"/>
      <c r="G123" s="39"/>
      <c r="H123" s="17" t="str">
        <f t="shared" si="1"/>
        <v/>
      </c>
      <c r="I123" s="42"/>
    </row>
    <row r="124" spans="2:9" ht="14.25" x14ac:dyDescent="0.2">
      <c r="B124" s="50" t="s">
        <v>57</v>
      </c>
      <c r="C124" s="14" t="s">
        <v>509</v>
      </c>
      <c r="D124" s="22" t="s">
        <v>7</v>
      </c>
      <c r="E124" s="22"/>
      <c r="F124" s="22"/>
      <c r="G124" s="39"/>
      <c r="H124" s="17">
        <f t="shared" si="1"/>
        <v>0</v>
      </c>
      <c r="I124" s="42"/>
    </row>
    <row r="125" spans="2:9" x14ac:dyDescent="0.2">
      <c r="B125" s="50"/>
      <c r="C125" s="14"/>
      <c r="D125" s="22"/>
      <c r="E125" s="22"/>
      <c r="F125" s="22"/>
      <c r="G125" s="39"/>
      <c r="H125" s="17"/>
      <c r="I125" s="42"/>
    </row>
    <row r="126" spans="2:9" x14ac:dyDescent="0.2">
      <c r="B126" s="50"/>
      <c r="C126" s="14"/>
      <c r="D126" s="22"/>
      <c r="E126" s="22"/>
      <c r="F126" s="22"/>
      <c r="G126" s="39"/>
      <c r="H126" s="17"/>
      <c r="I126" s="42"/>
    </row>
    <row r="127" spans="2:9" x14ac:dyDescent="0.2">
      <c r="B127" s="50"/>
      <c r="C127" s="14"/>
      <c r="D127" s="22"/>
      <c r="E127" s="22"/>
      <c r="F127" s="22"/>
      <c r="G127" s="39"/>
      <c r="H127" s="17"/>
      <c r="I127" s="42"/>
    </row>
    <row r="128" spans="2:9" x14ac:dyDescent="0.2">
      <c r="B128" s="50"/>
      <c r="C128" s="14"/>
      <c r="D128" s="22"/>
      <c r="E128" s="22"/>
      <c r="F128" s="22"/>
      <c r="G128" s="39"/>
      <c r="H128" s="17"/>
      <c r="I128" s="42"/>
    </row>
    <row r="129" spans="2:9" x14ac:dyDescent="0.2">
      <c r="B129" s="50"/>
      <c r="C129" s="14"/>
      <c r="D129" s="22"/>
      <c r="E129" s="22"/>
      <c r="F129" s="22"/>
      <c r="G129" s="39"/>
      <c r="H129" s="17" t="str">
        <f t="shared" si="1"/>
        <v/>
      </c>
      <c r="I129" s="42"/>
    </row>
    <row r="130" spans="2:9" s="30" customFormat="1" ht="19.5" customHeight="1" x14ac:dyDescent="0.2">
      <c r="B130" s="106" t="str">
        <f>$B$10</f>
        <v>C8.8</v>
      </c>
      <c r="C130" s="31" t="s">
        <v>14</v>
      </c>
      <c r="D130" s="32"/>
      <c r="E130" s="32"/>
      <c r="F130" s="33"/>
      <c r="G130" s="32"/>
      <c r="H130" s="34">
        <f>SUM(H80:H129)</f>
        <v>0</v>
      </c>
      <c r="I130" s="35"/>
    </row>
    <row r="131" spans="2:9" x14ac:dyDescent="0.2">
      <c r="B131" s="449" t="str">
        <f>Client1</f>
        <v>Province of KwaZulu-Natal</v>
      </c>
      <c r="C131" s="449"/>
      <c r="D131" s="449"/>
      <c r="E131" s="449"/>
      <c r="F131" s="450" t="str">
        <f>"Contract No. "&amp;ContractNo</f>
        <v>Contract No. ZNB01127/00000/00/HOD/INF/21/T</v>
      </c>
      <c r="G131" s="450"/>
      <c r="H131" s="450"/>
    </row>
    <row r="132" spans="2:9" x14ac:dyDescent="0.2">
      <c r="B132" s="449" t="str">
        <f>Client2</f>
        <v>Department of Transport</v>
      </c>
      <c r="C132" s="449"/>
      <c r="D132" s="449"/>
      <c r="E132" s="449"/>
      <c r="F132" s="450"/>
      <c r="G132" s="450"/>
      <c r="H132" s="450"/>
    </row>
    <row r="133" spans="2:9" x14ac:dyDescent="0.2">
      <c r="B133" s="452"/>
      <c r="C133" s="452"/>
      <c r="D133" s="452"/>
      <c r="E133" s="452"/>
      <c r="F133" s="451"/>
      <c r="G133" s="451"/>
      <c r="H133" s="451"/>
    </row>
    <row r="134" spans="2:9" x14ac:dyDescent="0.2">
      <c r="B134" s="443" t="s">
        <v>8</v>
      </c>
      <c r="C134" s="444"/>
      <c r="D134" s="444"/>
      <c r="E134" s="444"/>
      <c r="F134" s="444"/>
      <c r="G134" s="444"/>
      <c r="H134" s="453" t="str">
        <f>$H$4</f>
        <v>CHAPTER C8.8</v>
      </c>
      <c r="I134" s="6"/>
    </row>
    <row r="135" spans="2:9" x14ac:dyDescent="0.2">
      <c r="B135" s="445" t="str">
        <f>ContractDescription</f>
        <v>REHABILITATION OF PROVINCIAL ROAD P47-3 (KM 38.00 TO KM 48.00) IN THE EMPANGENI REGION</v>
      </c>
      <c r="C135" s="446"/>
      <c r="D135" s="446"/>
      <c r="E135" s="446"/>
      <c r="F135" s="446"/>
      <c r="G135" s="446"/>
      <c r="H135" s="450"/>
      <c r="I135" s="8"/>
    </row>
    <row r="136" spans="2:9" x14ac:dyDescent="0.2">
      <c r="B136" s="445"/>
      <c r="C136" s="446"/>
      <c r="D136" s="446"/>
      <c r="E136" s="446"/>
      <c r="F136" s="446"/>
      <c r="G136" s="446"/>
      <c r="H136" s="450"/>
      <c r="I136" s="8"/>
    </row>
    <row r="137" spans="2:9" x14ac:dyDescent="0.2">
      <c r="B137" s="447"/>
      <c r="C137" s="448"/>
      <c r="D137" s="448"/>
      <c r="E137" s="448"/>
      <c r="F137" s="448"/>
      <c r="G137" s="448"/>
      <c r="H137" s="451"/>
      <c r="I137" s="8"/>
    </row>
    <row r="138" spans="2:9" s="9" customFormat="1" ht="24.95" customHeight="1" x14ac:dyDescent="0.2">
      <c r="B138" s="72" t="s">
        <v>0</v>
      </c>
      <c r="C138" s="11" t="s">
        <v>1</v>
      </c>
      <c r="D138" s="11" t="s">
        <v>2</v>
      </c>
      <c r="E138" s="11" t="s">
        <v>10</v>
      </c>
      <c r="F138" s="11" t="s">
        <v>3</v>
      </c>
      <c r="G138" s="11" t="s">
        <v>4</v>
      </c>
      <c r="H138" s="11" t="s">
        <v>5</v>
      </c>
      <c r="I138" s="12"/>
    </row>
    <row r="139" spans="2:9" s="30" customFormat="1" ht="19.5" customHeight="1" x14ac:dyDescent="0.2">
      <c r="B139" s="76"/>
      <c r="C139" s="31" t="s">
        <v>29</v>
      </c>
      <c r="D139" s="32"/>
      <c r="E139" s="32"/>
      <c r="F139" s="33"/>
      <c r="G139" s="32"/>
      <c r="H139" s="34">
        <f>H130</f>
        <v>0</v>
      </c>
      <c r="I139" s="35"/>
    </row>
    <row r="140" spans="2:9" x14ac:dyDescent="0.2">
      <c r="B140" s="50"/>
      <c r="C140" s="14"/>
      <c r="D140" s="22"/>
      <c r="E140" s="22"/>
      <c r="F140" s="22"/>
      <c r="G140" s="39"/>
      <c r="H140" s="17"/>
      <c r="I140" s="42"/>
    </row>
    <row r="141" spans="2:9" ht="25.5" x14ac:dyDescent="0.2">
      <c r="B141" s="50" t="s">
        <v>523</v>
      </c>
      <c r="C141" s="14" t="s">
        <v>524</v>
      </c>
      <c r="D141" s="22"/>
      <c r="E141" s="22"/>
      <c r="F141" s="22"/>
      <c r="G141" s="39"/>
      <c r="H141" s="17" t="str">
        <f t="shared" si="1"/>
        <v/>
      </c>
      <c r="I141" s="42"/>
    </row>
    <row r="142" spans="2:9" x14ac:dyDescent="0.2">
      <c r="B142" s="50"/>
      <c r="C142" s="14"/>
      <c r="D142" s="22"/>
      <c r="E142" s="22"/>
      <c r="F142" s="22"/>
      <c r="G142" s="39"/>
      <c r="H142" s="17" t="str">
        <f t="shared" si="1"/>
        <v/>
      </c>
      <c r="I142" s="42"/>
    </row>
    <row r="143" spans="2:9" ht="27" x14ac:dyDescent="0.2">
      <c r="B143" s="50" t="s">
        <v>53</v>
      </c>
      <c r="C143" s="14" t="s">
        <v>506</v>
      </c>
      <c r="D143" s="22" t="s">
        <v>7</v>
      </c>
      <c r="E143" s="22"/>
      <c r="F143" s="22"/>
      <c r="G143" s="39"/>
      <c r="H143" s="17">
        <f t="shared" si="1"/>
        <v>0</v>
      </c>
      <c r="I143" s="42"/>
    </row>
    <row r="144" spans="2:9" x14ac:dyDescent="0.2">
      <c r="B144" s="50"/>
      <c r="C144" s="14"/>
      <c r="D144" s="22"/>
      <c r="E144" s="22"/>
      <c r="F144" s="22"/>
      <c r="G144" s="39"/>
      <c r="H144" s="17" t="str">
        <f t="shared" si="1"/>
        <v/>
      </c>
      <c r="I144" s="42"/>
    </row>
    <row r="145" spans="2:9" ht="27" x14ac:dyDescent="0.2">
      <c r="B145" s="50" t="s">
        <v>55</v>
      </c>
      <c r="C145" s="14" t="s">
        <v>507</v>
      </c>
      <c r="D145" s="22" t="s">
        <v>7</v>
      </c>
      <c r="E145" s="22"/>
      <c r="F145" s="22"/>
      <c r="G145" s="39"/>
      <c r="H145" s="17">
        <f t="shared" si="1"/>
        <v>0</v>
      </c>
      <c r="I145" s="42"/>
    </row>
    <row r="146" spans="2:9" x14ac:dyDescent="0.2">
      <c r="B146" s="50"/>
      <c r="C146" s="14"/>
      <c r="D146" s="22"/>
      <c r="E146" s="22"/>
      <c r="F146" s="22"/>
      <c r="G146" s="39"/>
      <c r="H146" s="17" t="str">
        <f t="shared" si="1"/>
        <v/>
      </c>
      <c r="I146" s="42"/>
    </row>
    <row r="147" spans="2:9" ht="27" x14ac:dyDescent="0.2">
      <c r="B147" s="50" t="s">
        <v>65</v>
      </c>
      <c r="C147" s="14" t="s">
        <v>508</v>
      </c>
      <c r="D147" s="22" t="s">
        <v>7</v>
      </c>
      <c r="E147" s="22"/>
      <c r="F147" s="22"/>
      <c r="G147" s="39"/>
      <c r="H147" s="17">
        <f t="shared" si="1"/>
        <v>0</v>
      </c>
      <c r="I147" s="42"/>
    </row>
    <row r="148" spans="2:9" x14ac:dyDescent="0.2">
      <c r="B148" s="50"/>
      <c r="C148" s="14"/>
      <c r="D148" s="22"/>
      <c r="E148" s="22"/>
      <c r="F148" s="22"/>
      <c r="G148" s="39"/>
      <c r="H148" s="17" t="str">
        <f t="shared" si="1"/>
        <v/>
      </c>
      <c r="I148" s="42"/>
    </row>
    <row r="149" spans="2:9" ht="14.25" x14ac:dyDescent="0.2">
      <c r="B149" s="50" t="s">
        <v>57</v>
      </c>
      <c r="C149" s="14" t="s">
        <v>509</v>
      </c>
      <c r="D149" s="22" t="s">
        <v>7</v>
      </c>
      <c r="E149" s="22"/>
      <c r="F149" s="22"/>
      <c r="G149" s="39"/>
      <c r="H149" s="17">
        <f t="shared" si="1"/>
        <v>0</v>
      </c>
      <c r="I149" s="42"/>
    </row>
    <row r="150" spans="2:9" x14ac:dyDescent="0.2">
      <c r="B150" s="50"/>
      <c r="C150" s="14"/>
      <c r="D150" s="22"/>
      <c r="E150" s="22"/>
      <c r="F150" s="22"/>
      <c r="G150" s="39"/>
      <c r="H150" s="17" t="str">
        <f t="shared" si="1"/>
        <v/>
      </c>
      <c r="I150" s="42"/>
    </row>
    <row r="151" spans="2:9" x14ac:dyDescent="0.2">
      <c r="B151" s="50" t="s">
        <v>525</v>
      </c>
      <c r="C151" s="14" t="s">
        <v>526</v>
      </c>
      <c r="D151" s="22"/>
      <c r="E151" s="22"/>
      <c r="F151" s="22"/>
      <c r="G151" s="39"/>
      <c r="H151" s="17" t="str">
        <f t="shared" si="1"/>
        <v/>
      </c>
      <c r="I151" s="42"/>
    </row>
    <row r="152" spans="2:9" x14ac:dyDescent="0.2">
      <c r="B152" s="50"/>
      <c r="C152" s="14"/>
      <c r="D152" s="22"/>
      <c r="E152" s="22"/>
      <c r="F152" s="22"/>
      <c r="G152" s="39"/>
      <c r="H152" s="17" t="str">
        <f t="shared" si="1"/>
        <v/>
      </c>
      <c r="I152" s="42"/>
    </row>
    <row r="153" spans="2:9" x14ac:dyDescent="0.2">
      <c r="B153" s="50" t="s">
        <v>527</v>
      </c>
      <c r="C153" s="27" t="s">
        <v>528</v>
      </c>
      <c r="D153" s="22" t="s">
        <v>6</v>
      </c>
      <c r="E153" s="22"/>
      <c r="F153" s="22"/>
      <c r="G153" s="39"/>
      <c r="H153" s="17">
        <f t="shared" si="1"/>
        <v>0</v>
      </c>
      <c r="I153" s="42"/>
    </row>
    <row r="154" spans="2:9" x14ac:dyDescent="0.2">
      <c r="B154" s="50"/>
      <c r="C154" s="14"/>
      <c r="D154" s="22"/>
      <c r="E154" s="22"/>
      <c r="F154" s="22"/>
      <c r="G154" s="39"/>
      <c r="H154" s="17" t="str">
        <f t="shared" si="1"/>
        <v/>
      </c>
      <c r="I154" s="42"/>
    </row>
    <row r="155" spans="2:9" x14ac:dyDescent="0.2">
      <c r="B155" s="50" t="s">
        <v>529</v>
      </c>
      <c r="C155" s="14" t="s">
        <v>530</v>
      </c>
      <c r="D155" s="22"/>
      <c r="E155" s="22"/>
      <c r="F155" s="22"/>
      <c r="G155" s="39"/>
      <c r="H155" s="17" t="str">
        <f t="shared" si="1"/>
        <v/>
      </c>
      <c r="I155" s="42"/>
    </row>
    <row r="156" spans="2:9" x14ac:dyDescent="0.2">
      <c r="B156" s="50"/>
      <c r="C156" s="14"/>
      <c r="D156" s="22"/>
      <c r="E156" s="22"/>
      <c r="F156" s="22"/>
      <c r="G156" s="39"/>
      <c r="H156" s="17" t="str">
        <f t="shared" si="1"/>
        <v/>
      </c>
      <c r="I156" s="42"/>
    </row>
    <row r="157" spans="2:9" ht="25.5" x14ac:dyDescent="0.2">
      <c r="B157" s="50" t="s">
        <v>531</v>
      </c>
      <c r="C157" s="14" t="s">
        <v>532</v>
      </c>
      <c r="D157" s="22" t="s">
        <v>6</v>
      </c>
      <c r="E157" s="22"/>
      <c r="F157" s="22"/>
      <c r="G157" s="39"/>
      <c r="H157" s="17">
        <f t="shared" si="1"/>
        <v>0</v>
      </c>
      <c r="I157" s="42"/>
    </row>
    <row r="158" spans="2:9" x14ac:dyDescent="0.2">
      <c r="B158" s="50"/>
      <c r="C158" s="14"/>
      <c r="D158" s="22"/>
      <c r="E158" s="22"/>
      <c r="F158" s="22"/>
      <c r="G158" s="39"/>
      <c r="H158" s="17" t="str">
        <f t="shared" si="1"/>
        <v/>
      </c>
      <c r="I158" s="42"/>
    </row>
    <row r="159" spans="2:9" x14ac:dyDescent="0.2">
      <c r="B159" s="50" t="s">
        <v>533</v>
      </c>
      <c r="C159" s="14" t="s">
        <v>534</v>
      </c>
      <c r="D159" s="22" t="s">
        <v>1345</v>
      </c>
      <c r="E159" s="22"/>
      <c r="F159" s="22"/>
      <c r="G159" s="39"/>
      <c r="H159" s="17">
        <f t="shared" si="1"/>
        <v>0</v>
      </c>
      <c r="I159" s="42"/>
    </row>
    <row r="160" spans="2:9" x14ac:dyDescent="0.2">
      <c r="B160" s="50"/>
      <c r="C160" s="14"/>
      <c r="D160" s="22"/>
      <c r="E160" s="22"/>
      <c r="F160" s="22"/>
      <c r="G160" s="39"/>
      <c r="H160" s="17" t="str">
        <f t="shared" ref="H160:H198" si="2">IF(D160="","",F160*G160)</f>
        <v/>
      </c>
      <c r="I160" s="42"/>
    </row>
    <row r="161" spans="2:9" x14ac:dyDescent="0.2">
      <c r="B161" s="50" t="s">
        <v>535</v>
      </c>
      <c r="C161" s="14" t="s">
        <v>536</v>
      </c>
      <c r="D161" s="22"/>
      <c r="E161" s="22"/>
      <c r="F161" s="22"/>
      <c r="G161" s="39"/>
      <c r="H161" s="17" t="str">
        <f t="shared" si="2"/>
        <v/>
      </c>
      <c r="I161" s="42"/>
    </row>
    <row r="162" spans="2:9" x14ac:dyDescent="0.2">
      <c r="B162" s="50"/>
      <c r="C162" s="14"/>
      <c r="D162" s="22"/>
      <c r="E162" s="22"/>
      <c r="F162" s="22"/>
      <c r="G162" s="39"/>
      <c r="H162" s="17" t="str">
        <f t="shared" si="2"/>
        <v/>
      </c>
      <c r="I162" s="42"/>
    </row>
    <row r="163" spans="2:9" ht="25.5" x14ac:dyDescent="0.2">
      <c r="B163" s="50" t="s">
        <v>53</v>
      </c>
      <c r="C163" s="14" t="s">
        <v>537</v>
      </c>
      <c r="D163" s="22" t="s">
        <v>7</v>
      </c>
      <c r="E163" s="22"/>
      <c r="F163" s="22"/>
      <c r="G163" s="39"/>
      <c r="H163" s="17">
        <f t="shared" si="2"/>
        <v>0</v>
      </c>
      <c r="I163" s="42"/>
    </row>
    <row r="164" spans="2:9" x14ac:dyDescent="0.2">
      <c r="B164" s="50"/>
      <c r="C164" s="14"/>
      <c r="D164" s="22"/>
      <c r="E164" s="22"/>
      <c r="F164" s="22"/>
      <c r="G164" s="39"/>
      <c r="H164" s="17" t="str">
        <f t="shared" si="2"/>
        <v/>
      </c>
      <c r="I164" s="42"/>
    </row>
    <row r="165" spans="2:9" ht="25.5" x14ac:dyDescent="0.2">
      <c r="B165" s="50" t="s">
        <v>55</v>
      </c>
      <c r="C165" s="14" t="s">
        <v>1506</v>
      </c>
      <c r="D165" s="22" t="s">
        <v>7</v>
      </c>
      <c r="E165" s="22"/>
      <c r="F165" s="22"/>
      <c r="G165" s="39"/>
      <c r="H165" s="17">
        <f t="shared" si="2"/>
        <v>0</v>
      </c>
      <c r="I165" s="42"/>
    </row>
    <row r="166" spans="2:9" x14ac:dyDescent="0.2">
      <c r="B166" s="50"/>
      <c r="C166" s="14"/>
      <c r="D166" s="22"/>
      <c r="E166" s="22"/>
      <c r="F166" s="22"/>
      <c r="G166" s="39"/>
      <c r="H166" s="17" t="str">
        <f t="shared" si="2"/>
        <v/>
      </c>
      <c r="I166" s="42"/>
    </row>
    <row r="167" spans="2:9" ht="25.5" x14ac:dyDescent="0.2">
      <c r="B167" s="50" t="s">
        <v>65</v>
      </c>
      <c r="C167" s="14" t="s">
        <v>538</v>
      </c>
      <c r="D167" s="22" t="s">
        <v>26</v>
      </c>
      <c r="E167" s="22"/>
      <c r="F167" s="22"/>
      <c r="G167" s="39"/>
      <c r="H167" s="17">
        <f t="shared" si="2"/>
        <v>0</v>
      </c>
      <c r="I167" s="42"/>
    </row>
    <row r="168" spans="2:9" x14ac:dyDescent="0.2">
      <c r="B168" s="50"/>
      <c r="C168" s="14"/>
      <c r="D168" s="22"/>
      <c r="E168" s="22"/>
      <c r="F168" s="22"/>
      <c r="G168" s="39"/>
      <c r="H168" s="17" t="str">
        <f t="shared" si="2"/>
        <v/>
      </c>
      <c r="I168" s="42"/>
    </row>
    <row r="169" spans="2:9" x14ac:dyDescent="0.2">
      <c r="B169" s="50"/>
      <c r="C169" s="14"/>
      <c r="D169" s="22"/>
      <c r="E169" s="22"/>
      <c r="F169" s="22"/>
      <c r="G169" s="39"/>
      <c r="H169" s="17" t="str">
        <f t="shared" si="2"/>
        <v/>
      </c>
      <c r="I169" s="42"/>
    </row>
    <row r="170" spans="2:9" x14ac:dyDescent="0.2">
      <c r="B170" s="50"/>
      <c r="C170" s="14"/>
      <c r="D170" s="22"/>
      <c r="E170" s="22"/>
      <c r="F170" s="22"/>
      <c r="G170" s="39"/>
      <c r="H170" s="17" t="str">
        <f t="shared" si="2"/>
        <v/>
      </c>
      <c r="I170" s="42"/>
    </row>
    <row r="171" spans="2:9" x14ac:dyDescent="0.2">
      <c r="B171" s="50"/>
      <c r="C171" s="14"/>
      <c r="D171" s="22"/>
      <c r="E171" s="22"/>
      <c r="F171" s="22"/>
      <c r="G171" s="39"/>
      <c r="H171" s="17" t="str">
        <f t="shared" si="2"/>
        <v/>
      </c>
      <c r="I171" s="42"/>
    </row>
    <row r="172" spans="2:9" x14ac:dyDescent="0.2">
      <c r="B172" s="50"/>
      <c r="C172" s="14"/>
      <c r="D172" s="22"/>
      <c r="E172" s="22"/>
      <c r="F172" s="22"/>
      <c r="G172" s="39"/>
      <c r="H172" s="17" t="str">
        <f t="shared" si="2"/>
        <v/>
      </c>
      <c r="I172" s="42"/>
    </row>
    <row r="173" spans="2:9" x14ac:dyDescent="0.2">
      <c r="B173" s="50"/>
      <c r="C173" s="14"/>
      <c r="D173" s="22"/>
      <c r="E173" s="22"/>
      <c r="F173" s="22"/>
      <c r="G173" s="39"/>
      <c r="H173" s="17" t="str">
        <f t="shared" si="2"/>
        <v/>
      </c>
      <c r="I173" s="42"/>
    </row>
    <row r="174" spans="2:9" x14ac:dyDescent="0.2">
      <c r="B174" s="50"/>
      <c r="C174" s="14"/>
      <c r="D174" s="22"/>
      <c r="E174" s="22"/>
      <c r="F174" s="22"/>
      <c r="G174" s="39"/>
      <c r="H174" s="17" t="str">
        <f t="shared" si="2"/>
        <v/>
      </c>
      <c r="I174" s="42"/>
    </row>
    <row r="175" spans="2:9" x14ac:dyDescent="0.2">
      <c r="B175" s="50"/>
      <c r="C175" s="14"/>
      <c r="D175" s="22"/>
      <c r="E175" s="22"/>
      <c r="F175" s="22"/>
      <c r="G175" s="39"/>
      <c r="H175" s="17" t="str">
        <f t="shared" si="2"/>
        <v/>
      </c>
      <c r="I175" s="42"/>
    </row>
    <row r="176" spans="2:9" x14ac:dyDescent="0.2">
      <c r="B176" s="50"/>
      <c r="C176" s="14"/>
      <c r="D176" s="22"/>
      <c r="E176" s="22"/>
      <c r="F176" s="22"/>
      <c r="G176" s="39"/>
      <c r="H176" s="17" t="str">
        <f t="shared" si="2"/>
        <v/>
      </c>
      <c r="I176" s="42"/>
    </row>
    <row r="177" spans="2:9" x14ac:dyDescent="0.2">
      <c r="B177" s="50"/>
      <c r="C177" s="14"/>
      <c r="D177" s="22"/>
      <c r="E177" s="22"/>
      <c r="F177" s="22"/>
      <c r="G177" s="39"/>
      <c r="H177" s="17" t="str">
        <f t="shared" si="2"/>
        <v/>
      </c>
      <c r="I177" s="42"/>
    </row>
    <row r="178" spans="2:9" x14ac:dyDescent="0.2">
      <c r="B178" s="50"/>
      <c r="C178" s="14"/>
      <c r="D178" s="22"/>
      <c r="E178" s="22"/>
      <c r="F178" s="22"/>
      <c r="G178" s="39"/>
      <c r="H178" s="17" t="str">
        <f t="shared" si="2"/>
        <v/>
      </c>
      <c r="I178" s="42"/>
    </row>
    <row r="179" spans="2:9" x14ac:dyDescent="0.2">
      <c r="B179" s="50"/>
      <c r="C179" s="14"/>
      <c r="D179" s="22"/>
      <c r="E179" s="22"/>
      <c r="F179" s="22"/>
      <c r="G179" s="39"/>
      <c r="H179" s="17" t="str">
        <f t="shared" si="2"/>
        <v/>
      </c>
      <c r="I179" s="42"/>
    </row>
    <row r="180" spans="2:9" x14ac:dyDescent="0.2">
      <c r="B180" s="50"/>
      <c r="C180" s="14"/>
      <c r="D180" s="22"/>
      <c r="E180" s="22"/>
      <c r="F180" s="22"/>
      <c r="G180" s="39"/>
      <c r="H180" s="17" t="str">
        <f t="shared" si="2"/>
        <v/>
      </c>
      <c r="I180" s="42"/>
    </row>
    <row r="181" spans="2:9" x14ac:dyDescent="0.2">
      <c r="B181" s="50"/>
      <c r="C181" s="14"/>
      <c r="D181" s="22"/>
      <c r="E181" s="22"/>
      <c r="F181" s="22"/>
      <c r="G181" s="39"/>
      <c r="H181" s="17" t="str">
        <f t="shared" si="2"/>
        <v/>
      </c>
      <c r="I181" s="42"/>
    </row>
    <row r="182" spans="2:9" x14ac:dyDescent="0.2">
      <c r="B182" s="50"/>
      <c r="C182" s="14"/>
      <c r="D182" s="22"/>
      <c r="E182" s="22"/>
      <c r="F182" s="22"/>
      <c r="G182" s="39"/>
      <c r="H182" s="17" t="str">
        <f t="shared" si="2"/>
        <v/>
      </c>
      <c r="I182" s="42"/>
    </row>
    <row r="183" spans="2:9" x14ac:dyDescent="0.2">
      <c r="B183" s="50"/>
      <c r="C183" s="14"/>
      <c r="D183" s="22"/>
      <c r="E183" s="22"/>
      <c r="F183" s="22"/>
      <c r="G183" s="39"/>
      <c r="H183" s="17" t="str">
        <f t="shared" si="2"/>
        <v/>
      </c>
      <c r="I183" s="42"/>
    </row>
    <row r="184" spans="2:9" x14ac:dyDescent="0.2">
      <c r="B184" s="50"/>
      <c r="C184" s="14"/>
      <c r="D184" s="22"/>
      <c r="E184" s="22"/>
      <c r="F184" s="22"/>
      <c r="G184" s="39"/>
      <c r="H184" s="17" t="str">
        <f t="shared" si="2"/>
        <v/>
      </c>
      <c r="I184" s="42"/>
    </row>
    <row r="185" spans="2:9" x14ac:dyDescent="0.2">
      <c r="B185" s="50"/>
      <c r="C185" s="14"/>
      <c r="D185" s="22"/>
      <c r="E185" s="22"/>
      <c r="F185" s="22"/>
      <c r="G185" s="39"/>
      <c r="H185" s="17" t="str">
        <f t="shared" si="2"/>
        <v/>
      </c>
      <c r="I185" s="42"/>
    </row>
    <row r="186" spans="2:9" x14ac:dyDescent="0.2">
      <c r="B186" s="50"/>
      <c r="C186" s="14"/>
      <c r="D186" s="22"/>
      <c r="E186" s="22"/>
      <c r="F186" s="22"/>
      <c r="G186" s="39"/>
      <c r="H186" s="17" t="str">
        <f t="shared" si="2"/>
        <v/>
      </c>
      <c r="I186" s="42"/>
    </row>
    <row r="187" spans="2:9" x14ac:dyDescent="0.2">
      <c r="B187" s="50"/>
      <c r="C187" s="14"/>
      <c r="D187" s="22"/>
      <c r="E187" s="22"/>
      <c r="F187" s="22"/>
      <c r="G187" s="39"/>
      <c r="H187" s="17" t="str">
        <f t="shared" si="2"/>
        <v/>
      </c>
      <c r="I187" s="42"/>
    </row>
    <row r="188" spans="2:9" x14ac:dyDescent="0.2">
      <c r="B188" s="50"/>
      <c r="C188" s="14"/>
      <c r="D188" s="22"/>
      <c r="E188" s="22"/>
      <c r="F188" s="22"/>
      <c r="G188" s="39"/>
      <c r="H188" s="17" t="str">
        <f t="shared" si="2"/>
        <v/>
      </c>
      <c r="I188" s="42"/>
    </row>
    <row r="189" spans="2:9" x14ac:dyDescent="0.2">
      <c r="B189" s="50"/>
      <c r="C189" s="14"/>
      <c r="D189" s="22"/>
      <c r="E189" s="22"/>
      <c r="F189" s="22"/>
      <c r="G189" s="39"/>
      <c r="H189" s="17" t="str">
        <f t="shared" si="2"/>
        <v/>
      </c>
      <c r="I189" s="42"/>
    </row>
    <row r="190" spans="2:9" x14ac:dyDescent="0.2">
      <c r="B190" s="50"/>
      <c r="C190" s="14"/>
      <c r="D190" s="22"/>
      <c r="E190" s="22"/>
      <c r="F190" s="22"/>
      <c r="G190" s="39"/>
      <c r="H190" s="17" t="str">
        <f t="shared" si="2"/>
        <v/>
      </c>
      <c r="I190" s="42"/>
    </row>
    <row r="191" spans="2:9" x14ac:dyDescent="0.2">
      <c r="B191" s="50"/>
      <c r="C191" s="14"/>
      <c r="D191" s="22"/>
      <c r="E191" s="22"/>
      <c r="F191" s="22"/>
      <c r="G191" s="39"/>
      <c r="H191" s="17" t="str">
        <f t="shared" si="2"/>
        <v/>
      </c>
      <c r="I191" s="42"/>
    </row>
    <row r="192" spans="2:9" x14ac:dyDescent="0.2">
      <c r="B192" s="50"/>
      <c r="C192" s="14"/>
      <c r="D192" s="22"/>
      <c r="E192" s="22"/>
      <c r="F192" s="22"/>
      <c r="G192" s="39"/>
      <c r="H192" s="17" t="str">
        <f t="shared" si="2"/>
        <v/>
      </c>
      <c r="I192" s="42"/>
    </row>
    <row r="193" spans="2:9" x14ac:dyDescent="0.2">
      <c r="B193" s="50"/>
      <c r="C193" s="14"/>
      <c r="D193" s="22"/>
      <c r="E193" s="22"/>
      <c r="F193" s="22"/>
      <c r="G193" s="39"/>
      <c r="H193" s="17" t="str">
        <f t="shared" si="2"/>
        <v/>
      </c>
      <c r="I193" s="42"/>
    </row>
    <row r="194" spans="2:9" x14ac:dyDescent="0.2">
      <c r="B194" s="50"/>
      <c r="C194" s="14"/>
      <c r="D194" s="22"/>
      <c r="E194" s="22"/>
      <c r="F194" s="22"/>
      <c r="G194" s="39"/>
      <c r="H194" s="17" t="str">
        <f t="shared" si="2"/>
        <v/>
      </c>
      <c r="I194" s="42"/>
    </row>
    <row r="195" spans="2:9" x14ac:dyDescent="0.2">
      <c r="B195" s="50"/>
      <c r="C195" s="14"/>
      <c r="D195" s="22"/>
      <c r="E195" s="22"/>
      <c r="F195" s="22"/>
      <c r="G195" s="39"/>
      <c r="H195" s="17" t="str">
        <f t="shared" si="2"/>
        <v/>
      </c>
      <c r="I195" s="42"/>
    </row>
    <row r="196" spans="2:9" x14ac:dyDescent="0.2">
      <c r="B196" s="50"/>
      <c r="C196" s="14"/>
      <c r="D196" s="22"/>
      <c r="E196" s="22"/>
      <c r="F196" s="22"/>
      <c r="G196" s="39"/>
      <c r="H196" s="17" t="str">
        <f t="shared" si="2"/>
        <v/>
      </c>
      <c r="I196" s="42"/>
    </row>
    <row r="197" spans="2:9" x14ac:dyDescent="0.2">
      <c r="B197" s="50"/>
      <c r="C197" s="14"/>
      <c r="D197" s="22"/>
      <c r="E197" s="22"/>
      <c r="F197" s="22"/>
      <c r="G197" s="39"/>
      <c r="H197" s="17" t="str">
        <f t="shared" si="2"/>
        <v/>
      </c>
      <c r="I197" s="42"/>
    </row>
    <row r="198" spans="2:9" x14ac:dyDescent="0.2">
      <c r="B198" s="50"/>
      <c r="C198" s="14"/>
      <c r="D198" s="22"/>
      <c r="E198" s="22"/>
      <c r="F198" s="22"/>
      <c r="G198" s="39"/>
      <c r="H198" s="17" t="str">
        <f t="shared" si="2"/>
        <v/>
      </c>
      <c r="I198" s="42"/>
    </row>
    <row r="199" spans="2:9" s="30" customFormat="1" ht="24.75" customHeight="1" x14ac:dyDescent="0.2">
      <c r="B199" s="84" t="str">
        <f>$B$10</f>
        <v>C8.8</v>
      </c>
      <c r="C199" s="31" t="s">
        <v>2708</v>
      </c>
      <c r="D199" s="32"/>
      <c r="E199" s="32"/>
      <c r="F199" s="33"/>
      <c r="G199" s="32"/>
      <c r="H199" s="34">
        <f>SUM(H139:H198)</f>
        <v>0</v>
      </c>
      <c r="I199" s="35"/>
    </row>
  </sheetData>
  <mergeCells count="18">
    <mergeCell ref="F1:H1"/>
    <mergeCell ref="B5:G7"/>
    <mergeCell ref="H4:H7"/>
    <mergeCell ref="B4:G4"/>
    <mergeCell ref="B72:E72"/>
    <mergeCell ref="F72:H74"/>
    <mergeCell ref="B73:E73"/>
    <mergeCell ref="B74:E74"/>
    <mergeCell ref="B134:G134"/>
    <mergeCell ref="H134:H137"/>
    <mergeCell ref="B135:G137"/>
    <mergeCell ref="B75:G75"/>
    <mergeCell ref="H75:H78"/>
    <mergeCell ref="B76:G78"/>
    <mergeCell ref="B131:E131"/>
    <mergeCell ref="F131:H133"/>
    <mergeCell ref="B132:E132"/>
    <mergeCell ref="B133:E133"/>
  </mergeCells>
  <phoneticPr fontId="17"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AB9C-0F41-4737-9C41-6A38A8F99C55}">
  <sheetPr codeName="Sheet24"/>
  <dimension ref="B1:I76"/>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C8.9</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25" t="str">
        <f t="shared" ref="H9:H72" si="0">IF(D9="","",F9*G9)</f>
        <v/>
      </c>
      <c r="I9" s="18"/>
    </row>
    <row r="10" spans="2:9" x14ac:dyDescent="0.2">
      <c r="B10" s="71" t="s">
        <v>539</v>
      </c>
      <c r="C10" s="20" t="s">
        <v>540</v>
      </c>
      <c r="D10" s="22"/>
      <c r="E10" s="22"/>
      <c r="F10" s="22"/>
      <c r="G10" s="41"/>
      <c r="H10" s="25" t="str">
        <f t="shared" si="0"/>
        <v/>
      </c>
      <c r="I10" s="42"/>
    </row>
    <row r="11" spans="2:9" x14ac:dyDescent="0.2">
      <c r="B11" s="50"/>
      <c r="C11" s="14"/>
      <c r="D11" s="22"/>
      <c r="E11" s="22"/>
      <c r="F11" s="22"/>
      <c r="G11" s="41"/>
      <c r="H11" s="25" t="str">
        <f t="shared" si="0"/>
        <v/>
      </c>
      <c r="I11" s="42"/>
    </row>
    <row r="12" spans="2:9" x14ac:dyDescent="0.2">
      <c r="B12" s="50" t="s">
        <v>541</v>
      </c>
      <c r="C12" s="14" t="s">
        <v>542</v>
      </c>
      <c r="D12" s="22"/>
      <c r="E12" s="22"/>
      <c r="F12" s="22"/>
      <c r="G12" s="41"/>
      <c r="H12" s="25" t="str">
        <f t="shared" si="0"/>
        <v/>
      </c>
      <c r="I12" s="42"/>
    </row>
    <row r="13" spans="2:9" x14ac:dyDescent="0.2">
      <c r="B13" s="50"/>
      <c r="C13" s="14"/>
      <c r="D13" s="22"/>
      <c r="E13" s="22"/>
      <c r="F13" s="22"/>
      <c r="G13" s="41"/>
      <c r="H13" s="25" t="str">
        <f t="shared" si="0"/>
        <v/>
      </c>
      <c r="I13" s="42"/>
    </row>
    <row r="14" spans="2:9" ht="25.5" x14ac:dyDescent="0.2">
      <c r="B14" s="50" t="s">
        <v>543</v>
      </c>
      <c r="C14" s="14" t="s">
        <v>544</v>
      </c>
      <c r="D14" s="22" t="s">
        <v>13</v>
      </c>
      <c r="E14" s="22"/>
      <c r="F14" s="23"/>
      <c r="G14" s="24"/>
      <c r="H14" s="25">
        <f t="shared" si="0"/>
        <v>0</v>
      </c>
      <c r="I14" s="43"/>
    </row>
    <row r="15" spans="2:9" x14ac:dyDescent="0.2">
      <c r="B15" s="50"/>
      <c r="C15" s="14"/>
      <c r="D15" s="22"/>
      <c r="E15" s="22"/>
      <c r="F15" s="23"/>
      <c r="G15" s="24"/>
      <c r="H15" s="25" t="str">
        <f t="shared" si="0"/>
        <v/>
      </c>
      <c r="I15" s="43"/>
    </row>
    <row r="16" spans="2:9" ht="14.25" x14ac:dyDescent="0.2">
      <c r="B16" s="50" t="s">
        <v>545</v>
      </c>
      <c r="C16" s="14" t="s">
        <v>546</v>
      </c>
      <c r="D16" s="22" t="s">
        <v>86</v>
      </c>
      <c r="E16" s="22"/>
      <c r="F16" s="23"/>
      <c r="G16" s="24"/>
      <c r="H16" s="25">
        <f t="shared" si="0"/>
        <v>0</v>
      </c>
      <c r="I16" s="43"/>
    </row>
    <row r="17" spans="2:9" x14ac:dyDescent="0.2">
      <c r="B17" s="50"/>
      <c r="C17" s="14"/>
      <c r="D17" s="22"/>
      <c r="E17" s="22"/>
      <c r="F17" s="23"/>
      <c r="G17" s="24"/>
      <c r="H17" s="25" t="str">
        <f t="shared" si="0"/>
        <v/>
      </c>
      <c r="I17" s="43"/>
    </row>
    <row r="18" spans="2:9" x14ac:dyDescent="0.2">
      <c r="B18" s="50" t="s">
        <v>547</v>
      </c>
      <c r="C18" s="14" t="s">
        <v>548</v>
      </c>
      <c r="D18" s="22"/>
      <c r="E18" s="22"/>
      <c r="F18" s="23"/>
      <c r="G18" s="24"/>
      <c r="H18" s="25" t="str">
        <f t="shared" si="0"/>
        <v/>
      </c>
      <c r="I18" s="43"/>
    </row>
    <row r="19" spans="2:9" x14ac:dyDescent="0.2">
      <c r="B19" s="50"/>
      <c r="C19" s="14"/>
      <c r="D19" s="22"/>
      <c r="E19" s="22"/>
      <c r="F19" s="23"/>
      <c r="G19" s="24"/>
      <c r="H19" s="25" t="str">
        <f t="shared" si="0"/>
        <v/>
      </c>
      <c r="I19" s="43"/>
    </row>
    <row r="20" spans="2:9" ht="14.25" x14ac:dyDescent="0.2">
      <c r="B20" s="50" t="s">
        <v>549</v>
      </c>
      <c r="C20" s="14" t="s">
        <v>550</v>
      </c>
      <c r="D20" s="22" t="s">
        <v>26</v>
      </c>
      <c r="E20" s="22"/>
      <c r="F20" s="23"/>
      <c r="G20" s="41"/>
      <c r="H20" s="25">
        <f t="shared" si="0"/>
        <v>0</v>
      </c>
      <c r="I20" s="42"/>
    </row>
    <row r="21" spans="2:9" x14ac:dyDescent="0.2">
      <c r="B21" s="50"/>
      <c r="C21" s="14"/>
      <c r="D21" s="22"/>
      <c r="E21" s="22"/>
      <c r="F21" s="23"/>
      <c r="G21" s="41"/>
      <c r="H21" s="25" t="str">
        <f t="shared" si="0"/>
        <v/>
      </c>
      <c r="I21" s="42"/>
    </row>
    <row r="22" spans="2:9" ht="27" x14ac:dyDescent="0.2">
      <c r="B22" s="50" t="s">
        <v>551</v>
      </c>
      <c r="C22" s="14" t="s">
        <v>552</v>
      </c>
      <c r="D22" s="22" t="s">
        <v>26</v>
      </c>
      <c r="E22" s="22"/>
      <c r="F22" s="23"/>
      <c r="G22" s="44"/>
      <c r="H22" s="25">
        <f t="shared" si="0"/>
        <v>0</v>
      </c>
      <c r="I22" s="42"/>
    </row>
    <row r="23" spans="2:9" x14ac:dyDescent="0.2">
      <c r="B23" s="50"/>
      <c r="C23" s="14"/>
      <c r="D23" s="22"/>
      <c r="E23" s="22"/>
      <c r="F23" s="23"/>
      <c r="G23" s="41"/>
      <c r="H23" s="25" t="str">
        <f t="shared" si="0"/>
        <v/>
      </c>
      <c r="I23" s="45"/>
    </row>
    <row r="24" spans="2:9" ht="14.25" x14ac:dyDescent="0.2">
      <c r="B24" s="50" t="s">
        <v>553</v>
      </c>
      <c r="C24" s="14" t="s">
        <v>554</v>
      </c>
      <c r="D24" s="22" t="s">
        <v>86</v>
      </c>
      <c r="E24" s="38"/>
      <c r="F24" s="23"/>
      <c r="G24" s="46"/>
      <c r="H24" s="25">
        <f t="shared" si="0"/>
        <v>0</v>
      </c>
    </row>
    <row r="25" spans="2:9" x14ac:dyDescent="0.2">
      <c r="B25" s="50"/>
      <c r="C25" s="14"/>
      <c r="D25" s="22"/>
      <c r="E25" s="38"/>
      <c r="F25" s="23"/>
      <c r="G25" s="46"/>
      <c r="H25" s="25" t="str">
        <f t="shared" si="0"/>
        <v/>
      </c>
    </row>
    <row r="26" spans="2:9" ht="25.5" x14ac:dyDescent="0.2">
      <c r="B26" s="50" t="s">
        <v>555</v>
      </c>
      <c r="C26" s="14" t="s">
        <v>556</v>
      </c>
      <c r="D26" s="22" t="s">
        <v>86</v>
      </c>
      <c r="E26" s="38"/>
      <c r="F26" s="23"/>
      <c r="G26" s="39"/>
      <c r="H26" s="25">
        <f t="shared" si="0"/>
        <v>0</v>
      </c>
    </row>
    <row r="27" spans="2:9" x14ac:dyDescent="0.2">
      <c r="B27" s="50"/>
      <c r="C27" s="14"/>
      <c r="D27" s="22"/>
      <c r="E27" s="38"/>
      <c r="F27" s="23"/>
      <c r="G27" s="46"/>
      <c r="H27" s="25" t="str">
        <f t="shared" si="0"/>
        <v/>
      </c>
    </row>
    <row r="28" spans="2:9" x14ac:dyDescent="0.2">
      <c r="B28" s="50" t="s">
        <v>557</v>
      </c>
      <c r="C28" s="14" t="s">
        <v>558</v>
      </c>
      <c r="D28" s="22"/>
      <c r="E28" s="38"/>
      <c r="F28" s="23"/>
      <c r="G28" s="44"/>
      <c r="H28" s="25" t="str">
        <f t="shared" si="0"/>
        <v/>
      </c>
    </row>
    <row r="29" spans="2:9" x14ac:dyDescent="0.2">
      <c r="B29" s="50"/>
      <c r="C29" s="14"/>
      <c r="D29" s="22"/>
      <c r="E29" s="38"/>
      <c r="F29" s="23"/>
      <c r="G29" s="46"/>
      <c r="H29" s="25" t="str">
        <f t="shared" si="0"/>
        <v/>
      </c>
    </row>
    <row r="30" spans="2:9" x14ac:dyDescent="0.2">
      <c r="B30" s="50" t="s">
        <v>559</v>
      </c>
      <c r="C30" s="14" t="s">
        <v>560</v>
      </c>
      <c r="D30" s="22" t="s">
        <v>13</v>
      </c>
      <c r="E30" s="22"/>
      <c r="F30" s="23"/>
      <c r="G30" s="41"/>
      <c r="H30" s="25">
        <f t="shared" si="0"/>
        <v>0</v>
      </c>
      <c r="I30" s="42"/>
    </row>
    <row r="31" spans="2:9" x14ac:dyDescent="0.2">
      <c r="B31" s="50"/>
      <c r="C31" s="14"/>
      <c r="D31" s="22"/>
      <c r="E31" s="22"/>
      <c r="F31" s="23"/>
      <c r="G31" s="41"/>
      <c r="H31" s="25" t="str">
        <f t="shared" si="0"/>
        <v/>
      </c>
      <c r="I31" s="42"/>
    </row>
    <row r="32" spans="2:9" ht="14.25" x14ac:dyDescent="0.2">
      <c r="B32" s="50" t="s">
        <v>561</v>
      </c>
      <c r="C32" s="14" t="s">
        <v>562</v>
      </c>
      <c r="D32" s="22" t="s">
        <v>86</v>
      </c>
      <c r="E32" s="22"/>
      <c r="F32" s="23"/>
      <c r="G32" s="39"/>
      <c r="H32" s="25">
        <f t="shared" si="0"/>
        <v>0</v>
      </c>
      <c r="I32" s="43"/>
    </row>
    <row r="33" spans="2:9" x14ac:dyDescent="0.2">
      <c r="B33" s="50"/>
      <c r="C33" s="14"/>
      <c r="D33" s="22"/>
      <c r="E33" s="15"/>
      <c r="F33" s="26"/>
      <c r="G33" s="29"/>
      <c r="H33" s="25" t="str">
        <f t="shared" si="0"/>
        <v/>
      </c>
      <c r="I33" s="18"/>
    </row>
    <row r="34" spans="2:9" s="37" customFormat="1" ht="14.25" x14ac:dyDescent="0.2">
      <c r="B34" s="50" t="s">
        <v>563</v>
      </c>
      <c r="C34" s="14" t="s">
        <v>564</v>
      </c>
      <c r="D34" s="22" t="s">
        <v>86</v>
      </c>
      <c r="E34" s="15"/>
      <c r="F34" s="26"/>
      <c r="G34" s="29"/>
      <c r="H34" s="25">
        <f t="shared" si="0"/>
        <v>0</v>
      </c>
      <c r="I34" s="18"/>
    </row>
    <row r="35" spans="2:9" x14ac:dyDescent="0.2">
      <c r="B35" s="50"/>
      <c r="C35" s="14"/>
      <c r="D35" s="22"/>
      <c r="E35" s="22"/>
      <c r="F35" s="23"/>
      <c r="G35" s="39"/>
      <c r="H35" s="25" t="str">
        <f t="shared" si="0"/>
        <v/>
      </c>
      <c r="I35" s="43"/>
    </row>
    <row r="36" spans="2:9" x14ac:dyDescent="0.2">
      <c r="B36" s="50"/>
      <c r="C36" s="14"/>
      <c r="D36" s="22"/>
      <c r="E36" s="22"/>
      <c r="F36" s="23"/>
      <c r="G36" s="39"/>
      <c r="H36" s="25" t="str">
        <f t="shared" si="0"/>
        <v/>
      </c>
      <c r="I36" s="43"/>
    </row>
    <row r="37" spans="2:9" x14ac:dyDescent="0.2">
      <c r="B37" s="50"/>
      <c r="C37" s="14"/>
      <c r="D37" s="22"/>
      <c r="E37" s="22"/>
      <c r="F37" s="23"/>
      <c r="G37" s="47"/>
      <c r="H37" s="25" t="str">
        <f t="shared" si="0"/>
        <v/>
      </c>
      <c r="I37" s="42"/>
    </row>
    <row r="38" spans="2:9" x14ac:dyDescent="0.2">
      <c r="B38" s="50"/>
      <c r="C38" s="14"/>
      <c r="D38" s="22"/>
      <c r="E38" s="22"/>
      <c r="F38" s="23"/>
      <c r="G38" s="47"/>
      <c r="H38" s="25" t="str">
        <f t="shared" si="0"/>
        <v/>
      </c>
      <c r="I38" s="42"/>
    </row>
    <row r="39" spans="2:9" x14ac:dyDescent="0.2">
      <c r="B39" s="50"/>
      <c r="C39" s="14"/>
      <c r="D39" s="22"/>
      <c r="E39" s="22"/>
      <c r="F39" s="23"/>
      <c r="G39" s="44"/>
      <c r="H39" s="25" t="str">
        <f t="shared" si="0"/>
        <v/>
      </c>
      <c r="I39" s="42"/>
    </row>
    <row r="40" spans="2:9" x14ac:dyDescent="0.2">
      <c r="B40" s="50"/>
      <c r="C40" s="14"/>
      <c r="D40" s="22"/>
      <c r="E40" s="22"/>
      <c r="F40" s="23"/>
      <c r="G40" s="44"/>
      <c r="H40" s="25" t="str">
        <f t="shared" si="0"/>
        <v/>
      </c>
      <c r="I40" s="42"/>
    </row>
    <row r="41" spans="2:9" x14ac:dyDescent="0.2">
      <c r="B41" s="50"/>
      <c r="C41" s="14"/>
      <c r="D41" s="22"/>
      <c r="E41" s="22"/>
      <c r="F41" s="22"/>
      <c r="G41" s="41"/>
      <c r="H41" s="25" t="str">
        <f t="shared" si="0"/>
        <v/>
      </c>
      <c r="I41" s="42"/>
    </row>
    <row r="42" spans="2:9" x14ac:dyDescent="0.2">
      <c r="B42" s="50"/>
      <c r="C42" s="14"/>
      <c r="D42" s="22"/>
      <c r="E42" s="22"/>
      <c r="F42" s="22"/>
      <c r="G42" s="41"/>
      <c r="H42" s="25" t="str">
        <f t="shared" si="0"/>
        <v/>
      </c>
      <c r="I42" s="42"/>
    </row>
    <row r="43" spans="2:9" x14ac:dyDescent="0.2">
      <c r="B43" s="50"/>
      <c r="C43" s="14"/>
      <c r="D43" s="22"/>
      <c r="E43" s="22"/>
      <c r="F43" s="22"/>
      <c r="G43" s="39"/>
      <c r="H43" s="25" t="str">
        <f t="shared" si="0"/>
        <v/>
      </c>
      <c r="I43" s="42"/>
    </row>
    <row r="44" spans="2:9" x14ac:dyDescent="0.2">
      <c r="B44" s="50"/>
      <c r="C44" s="14"/>
      <c r="D44" s="22"/>
      <c r="E44" s="22"/>
      <c r="F44" s="22"/>
      <c r="G44" s="39"/>
      <c r="H44" s="25" t="str">
        <f t="shared" si="0"/>
        <v/>
      </c>
      <c r="I44" s="42"/>
    </row>
    <row r="45" spans="2:9" x14ac:dyDescent="0.2">
      <c r="B45" s="50"/>
      <c r="C45" s="14"/>
      <c r="D45" s="22"/>
      <c r="E45" s="22"/>
      <c r="F45" s="22"/>
      <c r="G45" s="39"/>
      <c r="H45" s="25" t="str">
        <f t="shared" si="0"/>
        <v/>
      </c>
      <c r="I45" s="42"/>
    </row>
    <row r="46" spans="2:9" x14ac:dyDescent="0.2">
      <c r="B46" s="50"/>
      <c r="C46" s="14"/>
      <c r="D46" s="22"/>
      <c r="E46" s="22"/>
      <c r="F46" s="22"/>
      <c r="G46" s="39"/>
      <c r="H46" s="25" t="str">
        <f t="shared" si="0"/>
        <v/>
      </c>
      <c r="I46" s="42"/>
    </row>
    <row r="47" spans="2:9" x14ac:dyDescent="0.2">
      <c r="B47" s="50"/>
      <c r="C47" s="14"/>
      <c r="D47" s="22"/>
      <c r="E47" s="22"/>
      <c r="F47" s="22"/>
      <c r="G47" s="39"/>
      <c r="H47" s="25" t="str">
        <f t="shared" si="0"/>
        <v/>
      </c>
      <c r="I47" s="42"/>
    </row>
    <row r="48" spans="2:9" x14ac:dyDescent="0.2">
      <c r="B48" s="50"/>
      <c r="C48" s="14"/>
      <c r="D48" s="22"/>
      <c r="E48" s="22"/>
      <c r="F48" s="22"/>
      <c r="G48" s="39"/>
      <c r="H48" s="25" t="str">
        <f t="shared" si="0"/>
        <v/>
      </c>
      <c r="I48" s="42"/>
    </row>
    <row r="49" spans="2:9" x14ac:dyDescent="0.2">
      <c r="B49" s="50"/>
      <c r="C49" s="14"/>
      <c r="D49" s="22"/>
      <c r="E49" s="22"/>
      <c r="F49" s="22"/>
      <c r="G49" s="39"/>
      <c r="H49" s="25" t="str">
        <f t="shared" si="0"/>
        <v/>
      </c>
      <c r="I49" s="42"/>
    </row>
    <row r="50" spans="2:9" x14ac:dyDescent="0.2">
      <c r="B50" s="50"/>
      <c r="C50" s="14"/>
      <c r="D50" s="22"/>
      <c r="E50" s="22"/>
      <c r="F50" s="22"/>
      <c r="G50" s="39"/>
      <c r="H50" s="25" t="str">
        <f t="shared" si="0"/>
        <v/>
      </c>
      <c r="I50" s="42"/>
    </row>
    <row r="51" spans="2:9" x14ac:dyDescent="0.2">
      <c r="B51" s="50"/>
      <c r="C51" s="14"/>
      <c r="D51" s="22"/>
      <c r="E51" s="22"/>
      <c r="F51" s="22"/>
      <c r="G51" s="48"/>
      <c r="H51" s="25" t="str">
        <f t="shared" si="0"/>
        <v/>
      </c>
      <c r="I51" s="42"/>
    </row>
    <row r="52" spans="2:9" x14ac:dyDescent="0.2">
      <c r="B52" s="83"/>
      <c r="C52" s="14"/>
      <c r="D52" s="22"/>
      <c r="E52" s="22"/>
      <c r="F52" s="22"/>
      <c r="G52" s="48"/>
      <c r="H52" s="25" t="str">
        <f t="shared" si="0"/>
        <v/>
      </c>
      <c r="I52" s="42"/>
    </row>
    <row r="53" spans="2:9" x14ac:dyDescent="0.2">
      <c r="B53" s="50"/>
      <c r="C53" s="14"/>
      <c r="D53" s="22"/>
      <c r="E53" s="22"/>
      <c r="F53" s="22"/>
      <c r="G53" s="39"/>
      <c r="H53" s="25" t="str">
        <f t="shared" si="0"/>
        <v/>
      </c>
      <c r="I53" s="42"/>
    </row>
    <row r="54" spans="2:9" x14ac:dyDescent="0.2">
      <c r="B54" s="50"/>
      <c r="C54" s="14"/>
      <c r="D54" s="22"/>
      <c r="E54" s="22"/>
      <c r="F54" s="22"/>
      <c r="G54" s="39"/>
      <c r="H54" s="25" t="str">
        <f t="shared" si="0"/>
        <v/>
      </c>
      <c r="I54" s="42"/>
    </row>
    <row r="55" spans="2:9" x14ac:dyDescent="0.2">
      <c r="B55" s="50"/>
      <c r="C55" s="14"/>
      <c r="D55" s="22"/>
      <c r="E55" s="22"/>
      <c r="F55" s="22"/>
      <c r="G55" s="39"/>
      <c r="H55" s="25" t="str">
        <f t="shared" si="0"/>
        <v/>
      </c>
      <c r="I55" s="42"/>
    </row>
    <row r="56" spans="2:9" x14ac:dyDescent="0.2">
      <c r="B56" s="50"/>
      <c r="C56" s="14"/>
      <c r="D56" s="22"/>
      <c r="E56" s="22"/>
      <c r="F56" s="22"/>
      <c r="G56" s="39"/>
      <c r="H56" s="25" t="str">
        <f t="shared" si="0"/>
        <v/>
      </c>
      <c r="I56" s="42"/>
    </row>
    <row r="57" spans="2:9" x14ac:dyDescent="0.2">
      <c r="B57" s="50"/>
      <c r="C57" s="14"/>
      <c r="D57" s="22"/>
      <c r="E57" s="22"/>
      <c r="F57" s="22"/>
      <c r="G57" s="39"/>
      <c r="H57" s="25" t="str">
        <f t="shared" si="0"/>
        <v/>
      </c>
      <c r="I57" s="42"/>
    </row>
    <row r="58" spans="2:9" x14ac:dyDescent="0.2">
      <c r="B58" s="50"/>
      <c r="C58" s="14"/>
      <c r="D58" s="22"/>
      <c r="E58" s="22"/>
      <c r="F58" s="22"/>
      <c r="G58" s="39"/>
      <c r="H58" s="25" t="str">
        <f t="shared" si="0"/>
        <v/>
      </c>
      <c r="I58" s="42"/>
    </row>
    <row r="59" spans="2:9" x14ac:dyDescent="0.2">
      <c r="B59" s="50"/>
      <c r="C59" s="14"/>
      <c r="D59" s="38"/>
      <c r="E59" s="38"/>
      <c r="F59" s="38"/>
      <c r="G59" s="39"/>
      <c r="H59" s="25" t="str">
        <f t="shared" si="0"/>
        <v/>
      </c>
    </row>
    <row r="60" spans="2:9" x14ac:dyDescent="0.2">
      <c r="B60" s="50"/>
      <c r="C60" s="14"/>
      <c r="D60" s="22"/>
      <c r="E60" s="22"/>
      <c r="F60" s="22"/>
      <c r="G60" s="39"/>
      <c r="H60" s="25" t="str">
        <f t="shared" si="0"/>
        <v/>
      </c>
      <c r="I60" s="42"/>
    </row>
    <row r="61" spans="2:9" x14ac:dyDescent="0.2">
      <c r="B61" s="50"/>
      <c r="C61" s="14"/>
      <c r="D61" s="38"/>
      <c r="E61" s="38"/>
      <c r="F61" s="38"/>
      <c r="G61" s="39"/>
      <c r="H61" s="25" t="str">
        <f t="shared" si="0"/>
        <v/>
      </c>
      <c r="I61" s="49"/>
    </row>
    <row r="62" spans="2:9" x14ac:dyDescent="0.2">
      <c r="B62" s="50"/>
      <c r="C62" s="28"/>
      <c r="D62" s="38"/>
      <c r="E62" s="38"/>
      <c r="F62" s="38"/>
      <c r="G62" s="39"/>
      <c r="H62" s="25" t="str">
        <f t="shared" si="0"/>
        <v/>
      </c>
    </row>
    <row r="63" spans="2:9" x14ac:dyDescent="0.2">
      <c r="B63" s="50"/>
      <c r="C63" s="14"/>
      <c r="D63" s="22"/>
      <c r="E63" s="22"/>
      <c r="F63" s="22"/>
      <c r="G63" s="39"/>
      <c r="H63" s="25" t="str">
        <f t="shared" si="0"/>
        <v/>
      </c>
      <c r="I63" s="42"/>
    </row>
    <row r="64" spans="2:9" x14ac:dyDescent="0.2">
      <c r="B64" s="50"/>
      <c r="C64" s="14"/>
      <c r="D64" s="22"/>
      <c r="E64" s="22"/>
      <c r="F64" s="22"/>
      <c r="G64" s="39"/>
      <c r="H64" s="25" t="str">
        <f t="shared" si="0"/>
        <v/>
      </c>
      <c r="I64" s="42"/>
    </row>
    <row r="65" spans="2:9" x14ac:dyDescent="0.2">
      <c r="B65" s="50"/>
      <c r="C65" s="14"/>
      <c r="D65" s="22"/>
      <c r="E65" s="22"/>
      <c r="F65" s="22"/>
      <c r="G65" s="39"/>
      <c r="H65" s="25" t="str">
        <f t="shared" si="0"/>
        <v/>
      </c>
      <c r="I65" s="42"/>
    </row>
    <row r="66" spans="2:9" x14ac:dyDescent="0.2">
      <c r="B66" s="50"/>
      <c r="C66" s="14"/>
      <c r="D66" s="22"/>
      <c r="E66" s="22"/>
      <c r="F66" s="22"/>
      <c r="G66" s="39"/>
      <c r="H66" s="25" t="str">
        <f t="shared" si="0"/>
        <v/>
      </c>
      <c r="I66" s="42"/>
    </row>
    <row r="67" spans="2:9" x14ac:dyDescent="0.2">
      <c r="B67" s="50"/>
      <c r="C67" s="14"/>
      <c r="D67" s="22"/>
      <c r="E67" s="22"/>
      <c r="F67" s="22"/>
      <c r="G67" s="39"/>
      <c r="H67" s="25" t="str">
        <f t="shared" si="0"/>
        <v/>
      </c>
      <c r="I67" s="42"/>
    </row>
    <row r="68" spans="2:9" x14ac:dyDescent="0.2">
      <c r="B68" s="50"/>
      <c r="C68" s="14"/>
      <c r="D68" s="22"/>
      <c r="E68" s="22"/>
      <c r="F68" s="22"/>
      <c r="G68" s="39"/>
      <c r="H68" s="25" t="str">
        <f t="shared" si="0"/>
        <v/>
      </c>
      <c r="I68" s="42"/>
    </row>
    <row r="69" spans="2:9" x14ac:dyDescent="0.2">
      <c r="B69" s="50"/>
      <c r="C69" s="14"/>
      <c r="D69" s="22"/>
      <c r="E69" s="22"/>
      <c r="F69" s="22"/>
      <c r="G69" s="39"/>
      <c r="H69" s="25" t="str">
        <f t="shared" si="0"/>
        <v/>
      </c>
      <c r="I69" s="42"/>
    </row>
    <row r="70" spans="2:9" x14ac:dyDescent="0.2">
      <c r="B70" s="50"/>
      <c r="C70" s="14"/>
      <c r="D70" s="22"/>
      <c r="E70" s="22"/>
      <c r="F70" s="22"/>
      <c r="G70" s="39"/>
      <c r="H70" s="25" t="str">
        <f t="shared" si="0"/>
        <v/>
      </c>
      <c r="I70" s="42"/>
    </row>
    <row r="71" spans="2:9" x14ac:dyDescent="0.2">
      <c r="B71" s="50"/>
      <c r="C71" s="14"/>
      <c r="D71" s="22"/>
      <c r="E71" s="22"/>
      <c r="F71" s="22"/>
      <c r="G71" s="39"/>
      <c r="H71" s="25" t="str">
        <f t="shared" si="0"/>
        <v/>
      </c>
      <c r="I71" s="42"/>
    </row>
    <row r="72" spans="2:9" x14ac:dyDescent="0.2">
      <c r="B72" s="50"/>
      <c r="C72" s="14"/>
      <c r="D72" s="22"/>
      <c r="E72" s="22"/>
      <c r="F72" s="22"/>
      <c r="G72" s="39"/>
      <c r="H72" s="25" t="str">
        <f t="shared" si="0"/>
        <v/>
      </c>
      <c r="I72" s="42"/>
    </row>
    <row r="73" spans="2:9" x14ac:dyDescent="0.2">
      <c r="B73" s="50"/>
      <c r="C73" s="14"/>
      <c r="D73" s="22"/>
      <c r="E73" s="22"/>
      <c r="F73" s="22"/>
      <c r="G73" s="39"/>
      <c r="H73" s="25" t="str">
        <f t="shared" ref="H73:H74" si="1">IF(D73="","",F73*G73)</f>
        <v/>
      </c>
      <c r="I73" s="42"/>
    </row>
    <row r="74" spans="2:9" x14ac:dyDescent="0.2">
      <c r="B74" s="50"/>
      <c r="C74" s="14"/>
      <c r="D74" s="22"/>
      <c r="E74" s="22"/>
      <c r="F74" s="22"/>
      <c r="G74" s="39"/>
      <c r="H74" s="25" t="str">
        <f t="shared" si="1"/>
        <v/>
      </c>
      <c r="I74" s="42"/>
    </row>
    <row r="75" spans="2:9" s="30" customFormat="1" ht="24.75" customHeight="1" x14ac:dyDescent="0.2">
      <c r="B75" s="84" t="str">
        <f>$B$10</f>
        <v>C8.9</v>
      </c>
      <c r="C75" s="31" t="s">
        <v>2708</v>
      </c>
      <c r="D75" s="32"/>
      <c r="E75" s="32"/>
      <c r="F75" s="33"/>
      <c r="G75" s="32"/>
      <c r="H75" s="34">
        <f>SUM(H9:H74)</f>
        <v>0</v>
      </c>
      <c r="I75" s="35"/>
    </row>
    <row r="76" spans="2:9" x14ac:dyDescent="0.2">
      <c r="B76" s="8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79E9-6378-4C0E-AFE9-1453873EB2EE}">
  <sheetPr codeName="Sheet25">
    <pageSetUpPr fitToPage="1"/>
  </sheetPr>
  <dimension ref="B1:I160"/>
  <sheetViews>
    <sheetView view="pageBreakPreview" zoomScaleNormal="85" zoomScaleSheetLayoutView="100" workbookViewId="0">
      <selection activeCell="P20" sqref="P20"/>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1.28515625" style="230" customWidth="1"/>
    <col min="7" max="7" width="13.85546875" style="230" customWidth="1"/>
    <col min="8" max="8" width="18.42578125" style="197" customWidth="1"/>
    <col min="9" max="9" width="0.85546875" style="197" customWidth="1"/>
    <col min="10" max="16384" width="6.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305"/>
      <c r="C3" s="234"/>
      <c r="D3" s="305"/>
      <c r="E3" s="305"/>
      <c r="F3" s="305"/>
      <c r="G3" s="305"/>
      <c r="H3" s="235"/>
    </row>
    <row r="4" spans="2:9" x14ac:dyDescent="0.2">
      <c r="B4" s="417" t="s">
        <v>8</v>
      </c>
      <c r="C4" s="418"/>
      <c r="D4" s="418"/>
      <c r="E4" s="418"/>
      <c r="F4" s="418"/>
      <c r="G4" s="418"/>
      <c r="H4" s="424" t="str">
        <f>"CHAPTER "&amp;B9</f>
        <v>CHAPTER C9.1</v>
      </c>
      <c r="I4" s="307"/>
    </row>
    <row r="5" spans="2:9" ht="7.5" customHeight="1" x14ac:dyDescent="0.2">
      <c r="B5" s="420" t="str">
        <f>ContractDescription</f>
        <v>REHABILITATION OF PROVINCIAL ROAD P47-3 (KM 38.00 TO KM 48.00) IN THE EMPANGENI REGION</v>
      </c>
      <c r="C5" s="421"/>
      <c r="D5" s="421"/>
      <c r="E5" s="421"/>
      <c r="F5" s="421"/>
      <c r="G5" s="421"/>
      <c r="H5" s="425"/>
      <c r="I5" s="199"/>
    </row>
    <row r="6" spans="2:9" ht="12.75" customHeight="1" x14ac:dyDescent="0.2">
      <c r="B6" s="420"/>
      <c r="C6" s="421"/>
      <c r="D6" s="421"/>
      <c r="E6" s="421"/>
      <c r="F6" s="421"/>
      <c r="G6" s="421"/>
      <c r="H6" s="425"/>
      <c r="I6" s="199"/>
    </row>
    <row r="7" spans="2:9" ht="7.5" customHeight="1" x14ac:dyDescent="0.2">
      <c r="B7" s="422"/>
      <c r="C7" s="423"/>
      <c r="D7" s="423"/>
      <c r="E7" s="423"/>
      <c r="F7" s="423"/>
      <c r="G7" s="423"/>
      <c r="H7" s="426"/>
      <c r="I7" s="199"/>
    </row>
    <row r="8" spans="2:9" s="202" customFormat="1" ht="24.95" customHeight="1" x14ac:dyDescent="0.2">
      <c r="B8" s="236" t="s">
        <v>0</v>
      </c>
      <c r="C8" s="200" t="s">
        <v>1</v>
      </c>
      <c r="D8" s="200" t="s">
        <v>2</v>
      </c>
      <c r="E8" s="200" t="s">
        <v>10</v>
      </c>
      <c r="F8" s="200" t="s">
        <v>3</v>
      </c>
      <c r="G8" s="200" t="s">
        <v>4</v>
      </c>
      <c r="H8" s="200" t="s">
        <v>5</v>
      </c>
      <c r="I8" s="201"/>
    </row>
    <row r="9" spans="2:9" x14ac:dyDescent="0.2">
      <c r="B9" s="257" t="s">
        <v>565</v>
      </c>
      <c r="C9" s="204" t="s">
        <v>566</v>
      </c>
      <c r="D9" s="205"/>
      <c r="E9" s="205"/>
      <c r="F9" s="205"/>
      <c r="G9" s="205"/>
      <c r="H9" s="203" t="str">
        <f t="shared" ref="H9:H40" si="0">IF(D9="","",F9*G9)</f>
        <v/>
      </c>
      <c r="I9" s="206"/>
    </row>
    <row r="10" spans="2:9" x14ac:dyDescent="0.2">
      <c r="B10" s="50" t="s">
        <v>2947</v>
      </c>
      <c r="C10" s="14" t="s">
        <v>2948</v>
      </c>
      <c r="D10" s="22"/>
      <c r="E10" s="22"/>
      <c r="F10" s="83"/>
      <c r="G10" s="83"/>
      <c r="H10" s="394" t="str">
        <f t="shared" si="0"/>
        <v/>
      </c>
      <c r="I10" s="206"/>
    </row>
    <row r="11" spans="2:9" x14ac:dyDescent="0.2">
      <c r="B11" s="50" t="s">
        <v>2949</v>
      </c>
      <c r="C11" s="14" t="s">
        <v>2950</v>
      </c>
      <c r="D11" s="22"/>
      <c r="E11" s="22"/>
      <c r="F11" s="393"/>
      <c r="G11" s="395"/>
      <c r="H11" s="394" t="str">
        <f t="shared" si="0"/>
        <v/>
      </c>
      <c r="I11" s="206"/>
    </row>
    <row r="12" spans="2:9" x14ac:dyDescent="0.2">
      <c r="B12" s="50"/>
      <c r="C12" s="14"/>
      <c r="D12" s="22"/>
      <c r="E12" s="22"/>
      <c r="F12" s="393"/>
      <c r="G12" s="395"/>
      <c r="H12" s="394" t="str">
        <f t="shared" si="0"/>
        <v/>
      </c>
      <c r="I12" s="206"/>
    </row>
    <row r="13" spans="2:9" ht="25.5" x14ac:dyDescent="0.2">
      <c r="B13" s="50" t="s">
        <v>53</v>
      </c>
      <c r="C13" s="14" t="s">
        <v>2951</v>
      </c>
      <c r="D13" s="22" t="s">
        <v>13</v>
      </c>
      <c r="E13" s="22"/>
      <c r="F13" s="321">
        <v>1</v>
      </c>
      <c r="G13" s="395"/>
      <c r="H13" s="394">
        <f t="shared" si="0"/>
        <v>0</v>
      </c>
      <c r="I13" s="206"/>
    </row>
    <row r="14" spans="2:9" x14ac:dyDescent="0.2">
      <c r="B14" s="50"/>
      <c r="C14" s="14"/>
      <c r="D14" s="22"/>
      <c r="E14" s="22"/>
      <c r="F14" s="321"/>
      <c r="G14" s="395"/>
      <c r="H14" s="394" t="str">
        <f t="shared" si="0"/>
        <v/>
      </c>
      <c r="I14" s="206"/>
    </row>
    <row r="15" spans="2:9" x14ac:dyDescent="0.2">
      <c r="B15" s="50" t="s">
        <v>2952</v>
      </c>
      <c r="C15" s="14" t="s">
        <v>2953</v>
      </c>
      <c r="D15" s="22"/>
      <c r="E15" s="38"/>
      <c r="F15" s="321"/>
      <c r="G15" s="111"/>
      <c r="H15" s="394" t="str">
        <f t="shared" si="0"/>
        <v/>
      </c>
      <c r="I15" s="206"/>
    </row>
    <row r="16" spans="2:9" x14ac:dyDescent="0.2">
      <c r="B16" s="50"/>
      <c r="C16" s="14"/>
      <c r="D16" s="22"/>
      <c r="E16" s="38"/>
      <c r="F16" s="321"/>
      <c r="G16" s="111"/>
      <c r="H16" s="394" t="str">
        <f t="shared" si="0"/>
        <v/>
      </c>
      <c r="I16" s="206"/>
    </row>
    <row r="17" spans="2:9" ht="25.5" x14ac:dyDescent="0.2">
      <c r="B17" s="50" t="s">
        <v>53</v>
      </c>
      <c r="C17" s="14" t="s">
        <v>2954</v>
      </c>
      <c r="D17" s="22" t="s">
        <v>13</v>
      </c>
      <c r="E17" s="38"/>
      <c r="F17" s="321">
        <v>1</v>
      </c>
      <c r="G17" s="395"/>
      <c r="H17" s="394">
        <f t="shared" si="0"/>
        <v>0</v>
      </c>
      <c r="I17" s="206"/>
    </row>
    <row r="18" spans="2:9" x14ac:dyDescent="0.2">
      <c r="B18" s="50"/>
      <c r="C18" s="14"/>
      <c r="D18" s="22"/>
      <c r="E18" s="22"/>
      <c r="F18" s="321"/>
      <c r="G18" s="395"/>
      <c r="H18" s="394"/>
      <c r="I18" s="206"/>
    </row>
    <row r="19" spans="2:9" x14ac:dyDescent="0.2">
      <c r="B19" s="50" t="s">
        <v>2955</v>
      </c>
      <c r="C19" s="14" t="s">
        <v>2956</v>
      </c>
      <c r="D19" s="22"/>
      <c r="E19" s="22"/>
      <c r="F19" s="321"/>
      <c r="G19" s="396"/>
      <c r="H19" s="394" t="str">
        <f t="shared" ref="H19:H32" si="1">IF(D19="","",F19*G19)</f>
        <v/>
      </c>
      <c r="I19" s="206"/>
    </row>
    <row r="20" spans="2:9" x14ac:dyDescent="0.2">
      <c r="B20" s="50"/>
      <c r="C20" s="14"/>
      <c r="D20" s="22"/>
      <c r="E20" s="22"/>
      <c r="F20" s="321"/>
      <c r="G20" s="395"/>
      <c r="H20" s="394" t="str">
        <f t="shared" si="1"/>
        <v/>
      </c>
      <c r="I20" s="206"/>
    </row>
    <row r="21" spans="2:9" ht="25.5" x14ac:dyDescent="0.2">
      <c r="B21" s="50" t="s">
        <v>2957</v>
      </c>
      <c r="C21" s="14" t="s">
        <v>2958</v>
      </c>
      <c r="D21" s="22" t="s">
        <v>86</v>
      </c>
      <c r="E21" s="22"/>
      <c r="F21" s="321">
        <v>720</v>
      </c>
      <c r="G21" s="395"/>
      <c r="H21" s="394">
        <f t="shared" si="1"/>
        <v>0</v>
      </c>
      <c r="I21" s="206"/>
    </row>
    <row r="22" spans="2:9" x14ac:dyDescent="0.2">
      <c r="B22" s="50"/>
      <c r="C22" s="14"/>
      <c r="D22" s="22"/>
      <c r="E22" s="22"/>
      <c r="F22" s="321"/>
      <c r="G22" s="395"/>
      <c r="H22" s="394"/>
      <c r="I22" s="206"/>
    </row>
    <row r="23" spans="2:9" ht="25.5" x14ac:dyDescent="0.2">
      <c r="B23" s="50" t="s">
        <v>2959</v>
      </c>
      <c r="C23" s="14" t="s">
        <v>2960</v>
      </c>
      <c r="D23" s="22" t="s">
        <v>86</v>
      </c>
      <c r="E23" s="22"/>
      <c r="F23" s="321">
        <v>720</v>
      </c>
      <c r="G23" s="395"/>
      <c r="H23" s="394">
        <f t="shared" ref="H23" si="2">IF(D23="","",F23*G23)</f>
        <v>0</v>
      </c>
      <c r="I23" s="206"/>
    </row>
    <row r="24" spans="2:9" x14ac:dyDescent="0.2">
      <c r="B24" s="50"/>
      <c r="C24" s="14"/>
      <c r="D24" s="22"/>
      <c r="E24" s="22"/>
      <c r="F24" s="321"/>
      <c r="G24" s="395"/>
      <c r="H24" s="394"/>
      <c r="I24" s="206"/>
    </row>
    <row r="25" spans="2:9" ht="25.5" x14ac:dyDescent="0.2">
      <c r="B25" s="50" t="s">
        <v>2961</v>
      </c>
      <c r="C25" s="14" t="s">
        <v>2962</v>
      </c>
      <c r="D25" s="22" t="s">
        <v>86</v>
      </c>
      <c r="E25" s="22"/>
      <c r="F25" s="321">
        <f>F21+F23</f>
        <v>1440</v>
      </c>
      <c r="G25" s="83"/>
      <c r="H25" s="394">
        <f t="shared" si="1"/>
        <v>0</v>
      </c>
      <c r="I25" s="206"/>
    </row>
    <row r="26" spans="2:9" x14ac:dyDescent="0.2">
      <c r="B26" s="50"/>
      <c r="C26" s="14"/>
      <c r="D26" s="22"/>
      <c r="E26" s="22"/>
      <c r="F26" s="321"/>
      <c r="G26" s="396"/>
      <c r="H26" s="394" t="str">
        <f t="shared" si="1"/>
        <v/>
      </c>
      <c r="I26" s="206"/>
    </row>
    <row r="27" spans="2:9" x14ac:dyDescent="0.2">
      <c r="B27" s="50" t="s">
        <v>2963</v>
      </c>
      <c r="C27" s="14" t="s">
        <v>2964</v>
      </c>
      <c r="D27" s="22"/>
      <c r="E27" s="22"/>
      <c r="F27" s="321"/>
      <c r="G27" s="397"/>
      <c r="H27" s="394" t="str">
        <f t="shared" si="1"/>
        <v/>
      </c>
      <c r="I27" s="206"/>
    </row>
    <row r="28" spans="2:9" x14ac:dyDescent="0.2">
      <c r="B28" s="50"/>
      <c r="C28" s="14"/>
      <c r="D28" s="22"/>
      <c r="E28" s="22"/>
      <c r="F28" s="321"/>
      <c r="G28" s="397"/>
      <c r="H28" s="394" t="str">
        <f t="shared" si="1"/>
        <v/>
      </c>
      <c r="I28" s="206"/>
    </row>
    <row r="29" spans="2:9" ht="25.5" x14ac:dyDescent="0.2">
      <c r="B29" s="50" t="s">
        <v>2965</v>
      </c>
      <c r="C29" s="14" t="s">
        <v>2966</v>
      </c>
      <c r="D29" s="22" t="s">
        <v>1345</v>
      </c>
      <c r="E29" s="22"/>
      <c r="F29" s="22">
        <f>67203+13475</f>
        <v>80678</v>
      </c>
      <c r="G29" s="83"/>
      <c r="H29" s="394">
        <f t="shared" si="1"/>
        <v>0</v>
      </c>
      <c r="I29" s="206"/>
    </row>
    <row r="30" spans="2:9" x14ac:dyDescent="0.2">
      <c r="B30" s="50"/>
      <c r="C30" s="14"/>
      <c r="D30" s="22"/>
      <c r="E30" s="22"/>
      <c r="F30" s="22"/>
      <c r="G30" s="83"/>
      <c r="H30" s="394" t="str">
        <f t="shared" si="1"/>
        <v/>
      </c>
      <c r="I30" s="206"/>
    </row>
    <row r="31" spans="2:9" ht="25.5" x14ac:dyDescent="0.2">
      <c r="B31" s="50" t="s">
        <v>2967</v>
      </c>
      <c r="C31" s="14" t="s">
        <v>2968</v>
      </c>
      <c r="D31" s="22" t="s">
        <v>1345</v>
      </c>
      <c r="E31" s="22" t="s">
        <v>10</v>
      </c>
      <c r="F31" s="22">
        <v>1000</v>
      </c>
      <c r="G31" s="83"/>
      <c r="H31" s="394">
        <f t="shared" si="1"/>
        <v>0</v>
      </c>
      <c r="I31" s="206"/>
    </row>
    <row r="32" spans="2:9" ht="25.5" x14ac:dyDescent="0.2">
      <c r="B32" s="50" t="s">
        <v>2969</v>
      </c>
      <c r="C32" s="14" t="s">
        <v>2970</v>
      </c>
      <c r="D32" s="22" t="s">
        <v>1345</v>
      </c>
      <c r="E32" s="22" t="s">
        <v>10</v>
      </c>
      <c r="F32" s="22">
        <v>500</v>
      </c>
      <c r="G32" s="395"/>
      <c r="H32" s="394">
        <f t="shared" si="1"/>
        <v>0</v>
      </c>
      <c r="I32" s="206"/>
    </row>
    <row r="33" spans="2:9" x14ac:dyDescent="0.2">
      <c r="B33" s="50"/>
      <c r="C33" s="14"/>
      <c r="D33" s="22"/>
      <c r="E33" s="38"/>
      <c r="F33" s="321"/>
      <c r="G33" s="111"/>
      <c r="H33" s="394"/>
      <c r="I33" s="206"/>
    </row>
    <row r="34" spans="2:9" x14ac:dyDescent="0.2">
      <c r="B34" s="50" t="s">
        <v>2971</v>
      </c>
      <c r="C34" s="14" t="s">
        <v>2972</v>
      </c>
      <c r="D34" s="22"/>
      <c r="E34" s="38"/>
      <c r="F34" s="321"/>
      <c r="G34" s="397"/>
      <c r="H34" s="394"/>
      <c r="I34" s="206"/>
    </row>
    <row r="35" spans="2:9" x14ac:dyDescent="0.2">
      <c r="B35" s="50"/>
      <c r="C35" s="14"/>
      <c r="D35" s="22"/>
      <c r="E35" s="38"/>
      <c r="F35" s="321"/>
      <c r="G35" s="397"/>
      <c r="H35" s="394"/>
      <c r="I35" s="206"/>
    </row>
    <row r="36" spans="2:9" x14ac:dyDescent="0.2">
      <c r="B36" s="50" t="s">
        <v>2973</v>
      </c>
      <c r="C36" s="14" t="s">
        <v>2974</v>
      </c>
      <c r="D36" s="22"/>
      <c r="E36" s="22"/>
      <c r="F36" s="22"/>
      <c r="G36" s="395"/>
      <c r="H36" s="394" t="str">
        <f t="shared" ref="H36:H38" si="3">IF(D36="","",F36*G36)</f>
        <v/>
      </c>
      <c r="I36" s="206"/>
    </row>
    <row r="37" spans="2:9" x14ac:dyDescent="0.2">
      <c r="B37" s="50"/>
      <c r="C37" s="14"/>
      <c r="D37" s="22"/>
      <c r="E37" s="22"/>
      <c r="F37" s="22"/>
      <c r="G37" s="395"/>
      <c r="H37" s="394" t="str">
        <f t="shared" si="3"/>
        <v/>
      </c>
      <c r="I37" s="206"/>
    </row>
    <row r="38" spans="2:9" ht="38.25" x14ac:dyDescent="0.2">
      <c r="B38" s="50" t="s">
        <v>53</v>
      </c>
      <c r="C38" s="14" t="s">
        <v>2975</v>
      </c>
      <c r="D38" s="22" t="s">
        <v>7</v>
      </c>
      <c r="E38" s="22"/>
      <c r="F38" s="410">
        <v>7150</v>
      </c>
      <c r="G38" s="395"/>
      <c r="H38" s="394">
        <f t="shared" si="3"/>
        <v>0</v>
      </c>
      <c r="I38" s="206"/>
    </row>
    <row r="39" spans="2:9" x14ac:dyDescent="0.2">
      <c r="B39" s="50"/>
      <c r="C39" s="14"/>
      <c r="D39" s="22"/>
      <c r="E39" s="22"/>
      <c r="F39" s="321"/>
      <c r="G39" s="396"/>
      <c r="H39" s="394" t="str">
        <f t="shared" si="0"/>
        <v/>
      </c>
      <c r="I39" s="206"/>
    </row>
    <row r="40" spans="2:9" x14ac:dyDescent="0.2">
      <c r="B40" s="50" t="s">
        <v>2976</v>
      </c>
      <c r="C40" s="14" t="s">
        <v>2977</v>
      </c>
      <c r="D40" s="22"/>
      <c r="E40" s="22"/>
      <c r="F40" s="22"/>
      <c r="G40" s="395"/>
      <c r="H40" s="394" t="str">
        <f t="shared" si="0"/>
        <v/>
      </c>
      <c r="I40" s="206"/>
    </row>
    <row r="41" spans="2:9" x14ac:dyDescent="0.2">
      <c r="B41" s="50" t="s">
        <v>2978</v>
      </c>
      <c r="C41" s="14" t="s">
        <v>2974</v>
      </c>
      <c r="D41" s="22"/>
      <c r="E41" s="22"/>
      <c r="F41" s="321"/>
      <c r="G41" s="395"/>
      <c r="H41" s="394"/>
      <c r="I41" s="206"/>
    </row>
    <row r="42" spans="2:9" x14ac:dyDescent="0.2">
      <c r="B42" s="50"/>
      <c r="C42" s="14"/>
      <c r="D42" s="22"/>
      <c r="E42" s="22"/>
      <c r="F42" s="321"/>
      <c r="G42" s="395"/>
      <c r="H42" s="394"/>
      <c r="I42" s="206"/>
    </row>
    <row r="43" spans="2:9" ht="38.25" x14ac:dyDescent="0.2">
      <c r="B43" s="50" t="s">
        <v>58</v>
      </c>
      <c r="C43" s="14" t="s">
        <v>2979</v>
      </c>
      <c r="D43" s="22" t="s">
        <v>7</v>
      </c>
      <c r="E43" s="22"/>
      <c r="F43" s="410">
        <v>12200</v>
      </c>
      <c r="G43" s="395"/>
      <c r="H43" s="394">
        <f t="shared" ref="H43" si="4">IF(D43="","",F43*G43)</f>
        <v>0</v>
      </c>
      <c r="I43" s="206"/>
    </row>
    <row r="44" spans="2:9" x14ac:dyDescent="0.2">
      <c r="B44" s="50"/>
      <c r="C44" s="14"/>
      <c r="D44" s="22"/>
      <c r="E44" s="22"/>
      <c r="F44" s="321"/>
      <c r="G44" s="396"/>
      <c r="H44" s="394"/>
      <c r="I44" s="206"/>
    </row>
    <row r="45" spans="2:9" x14ac:dyDescent="0.2">
      <c r="B45" s="50" t="s">
        <v>2980</v>
      </c>
      <c r="C45" s="14" t="s">
        <v>2981</v>
      </c>
      <c r="D45" s="22"/>
      <c r="E45" s="22"/>
      <c r="F45" s="22"/>
      <c r="G45" s="395"/>
      <c r="H45" s="394" t="str">
        <f t="shared" ref="H45:H47" si="5">IF(D45="","",F45*G45)</f>
        <v/>
      </c>
      <c r="I45" s="206"/>
    </row>
    <row r="46" spans="2:9" x14ac:dyDescent="0.2">
      <c r="B46" s="50"/>
      <c r="C46" s="14"/>
      <c r="D46" s="22"/>
      <c r="E46" s="22"/>
      <c r="F46" s="22"/>
      <c r="G46" s="395"/>
      <c r="H46" s="394" t="str">
        <f t="shared" si="5"/>
        <v/>
      </c>
      <c r="I46" s="206"/>
    </row>
    <row r="47" spans="2:9" ht="51" x14ac:dyDescent="0.2">
      <c r="B47" s="50" t="s">
        <v>2982</v>
      </c>
      <c r="C47" s="14" t="s">
        <v>2983</v>
      </c>
      <c r="D47" s="22" t="s">
        <v>7</v>
      </c>
      <c r="E47" s="22"/>
      <c r="F47" s="22">
        <v>500</v>
      </c>
      <c r="G47" s="395"/>
      <c r="H47" s="394">
        <f t="shared" si="5"/>
        <v>0</v>
      </c>
      <c r="I47" s="206"/>
    </row>
    <row r="48" spans="2:9" x14ac:dyDescent="0.2">
      <c r="B48" s="50"/>
      <c r="C48" s="14"/>
      <c r="D48" s="22"/>
      <c r="E48" s="22"/>
      <c r="F48" s="22"/>
      <c r="G48" s="395"/>
      <c r="H48" s="394"/>
      <c r="I48" s="206"/>
    </row>
    <row r="49" spans="2:9" x14ac:dyDescent="0.2">
      <c r="B49" s="50" t="s">
        <v>2984</v>
      </c>
      <c r="C49" s="14" t="s">
        <v>2985</v>
      </c>
      <c r="D49" s="22"/>
      <c r="E49" s="22"/>
      <c r="F49" s="167"/>
      <c r="G49" s="318"/>
      <c r="H49" s="394"/>
      <c r="I49" s="206"/>
    </row>
    <row r="50" spans="2:9" x14ac:dyDescent="0.2">
      <c r="B50" s="50" t="s">
        <v>2986</v>
      </c>
      <c r="C50" s="14" t="s">
        <v>2987</v>
      </c>
      <c r="D50" s="22" t="s">
        <v>7</v>
      </c>
      <c r="E50" s="22"/>
      <c r="F50" s="167">
        <v>20</v>
      </c>
      <c r="G50" s="318"/>
      <c r="H50" s="394">
        <f t="shared" ref="H50" si="6">IF(D50="","",F50*G50)</f>
        <v>0</v>
      </c>
      <c r="I50" s="206"/>
    </row>
    <row r="51" spans="2:9" x14ac:dyDescent="0.2">
      <c r="B51" s="71"/>
      <c r="C51" s="20"/>
      <c r="D51" s="22"/>
      <c r="E51" s="22"/>
      <c r="F51" s="167"/>
      <c r="G51" s="318"/>
      <c r="H51" s="394"/>
      <c r="I51" s="206"/>
    </row>
    <row r="52" spans="2:9" x14ac:dyDescent="0.2">
      <c r="B52" s="50" t="s">
        <v>2988</v>
      </c>
      <c r="C52" s="14" t="s">
        <v>2989</v>
      </c>
      <c r="D52" s="22" t="s">
        <v>7</v>
      </c>
      <c r="E52" s="22"/>
      <c r="F52" s="167">
        <v>8</v>
      </c>
      <c r="G52" s="318"/>
      <c r="H52" s="394">
        <f t="shared" ref="H52" si="7">IF(D52="","",F52*G52)</f>
        <v>0</v>
      </c>
      <c r="I52" s="206"/>
    </row>
    <row r="53" spans="2:9" x14ac:dyDescent="0.2">
      <c r="B53" s="50"/>
      <c r="C53" s="14"/>
      <c r="D53" s="22"/>
      <c r="E53" s="22"/>
      <c r="F53" s="167"/>
      <c r="G53" s="318"/>
      <c r="H53" s="394"/>
      <c r="I53" s="206"/>
    </row>
    <row r="54" spans="2:9" x14ac:dyDescent="0.2">
      <c r="B54" s="50" t="s">
        <v>2990</v>
      </c>
      <c r="C54" s="14" t="s">
        <v>2991</v>
      </c>
      <c r="D54" s="22" t="s">
        <v>7</v>
      </c>
      <c r="E54" s="22"/>
      <c r="F54" s="167">
        <v>20</v>
      </c>
      <c r="G54" s="318"/>
      <c r="H54" s="394">
        <f t="shared" ref="H54" si="8">IF(D54="","",F54*G54)</f>
        <v>0</v>
      </c>
      <c r="I54" s="206"/>
    </row>
    <row r="55" spans="2:9" x14ac:dyDescent="0.2">
      <c r="B55" s="50"/>
      <c r="C55" s="14"/>
      <c r="D55" s="22"/>
      <c r="E55" s="22"/>
      <c r="F55" s="22"/>
      <c r="G55" s="83"/>
      <c r="H55" s="394"/>
      <c r="I55" s="206"/>
    </row>
    <row r="56" spans="2:9" x14ac:dyDescent="0.2">
      <c r="B56" s="50" t="s">
        <v>2992</v>
      </c>
      <c r="C56" s="14" t="s">
        <v>2993</v>
      </c>
      <c r="D56" s="22"/>
      <c r="E56" s="22"/>
      <c r="F56" s="22"/>
      <c r="G56" s="395"/>
      <c r="H56" s="394" t="str">
        <f t="shared" ref="H56:H57" si="9">IF(D56="","",F56*G56)</f>
        <v/>
      </c>
      <c r="I56" s="206"/>
    </row>
    <row r="57" spans="2:9" s="224" customFormat="1" ht="21.75" customHeight="1" x14ac:dyDescent="0.2">
      <c r="B57" s="50" t="s">
        <v>2994</v>
      </c>
      <c r="C57" s="14" t="s">
        <v>2995</v>
      </c>
      <c r="D57" s="22" t="s">
        <v>38</v>
      </c>
      <c r="E57" s="22" t="s">
        <v>10</v>
      </c>
      <c r="F57" s="22">
        <v>250</v>
      </c>
      <c r="G57" s="395"/>
      <c r="H57" s="394">
        <f t="shared" si="9"/>
        <v>0</v>
      </c>
      <c r="I57" s="223"/>
    </row>
    <row r="58" spans="2:9" ht="30.75" customHeight="1" x14ac:dyDescent="0.2">
      <c r="B58" s="377" t="str">
        <f>$B$9</f>
        <v>C9.1</v>
      </c>
      <c r="C58" s="378" t="s">
        <v>2708</v>
      </c>
      <c r="D58" s="379"/>
      <c r="E58" s="379"/>
      <c r="F58" s="380"/>
      <c r="G58" s="381"/>
      <c r="H58" s="382">
        <f>SUM(H25:H57)</f>
        <v>0</v>
      </c>
    </row>
    <row r="76" spans="7:7" x14ac:dyDescent="0.2">
      <c r="G76" s="239"/>
    </row>
    <row r="77" spans="7:7" x14ac:dyDescent="0.2">
      <c r="G77" s="239"/>
    </row>
    <row r="78" spans="7:7" x14ac:dyDescent="0.2">
      <c r="G78" s="239"/>
    </row>
    <row r="79" spans="7:7" x14ac:dyDescent="0.2">
      <c r="G79" s="239"/>
    </row>
    <row r="80" spans="7:7" x14ac:dyDescent="0.2">
      <c r="G80" s="239"/>
    </row>
    <row r="81" spans="7:7" x14ac:dyDescent="0.2">
      <c r="G81" s="239"/>
    </row>
    <row r="82" spans="7:7" x14ac:dyDescent="0.2">
      <c r="G82" s="239"/>
    </row>
    <row r="83" spans="7:7" x14ac:dyDescent="0.2">
      <c r="G83" s="239"/>
    </row>
    <row r="84" spans="7:7" x14ac:dyDescent="0.2">
      <c r="G84" s="239"/>
    </row>
    <row r="85" spans="7:7" x14ac:dyDescent="0.2">
      <c r="G85" s="239"/>
    </row>
    <row r="86" spans="7:7" x14ac:dyDescent="0.2">
      <c r="G86" s="239"/>
    </row>
    <row r="87" spans="7:7" x14ac:dyDescent="0.2">
      <c r="G87" s="239"/>
    </row>
    <row r="88" spans="7:7" x14ac:dyDescent="0.2">
      <c r="G88" s="239"/>
    </row>
    <row r="89" spans="7:7" x14ac:dyDescent="0.2">
      <c r="G89" s="239"/>
    </row>
    <row r="90" spans="7:7" x14ac:dyDescent="0.2">
      <c r="G90" s="239"/>
    </row>
    <row r="91" spans="7:7" x14ac:dyDescent="0.2">
      <c r="G91" s="239"/>
    </row>
    <row r="92" spans="7:7" x14ac:dyDescent="0.2">
      <c r="G92" s="239"/>
    </row>
    <row r="93" spans="7:7" x14ac:dyDescent="0.2">
      <c r="G93" s="239"/>
    </row>
    <row r="94" spans="7:7" x14ac:dyDescent="0.2">
      <c r="G94" s="239"/>
    </row>
    <row r="95" spans="7:7" x14ac:dyDescent="0.2">
      <c r="G95" s="239"/>
    </row>
    <row r="96" spans="7:7" x14ac:dyDescent="0.2">
      <c r="G96" s="239"/>
    </row>
    <row r="97" spans="7:7" x14ac:dyDescent="0.2">
      <c r="G97" s="239"/>
    </row>
    <row r="98" spans="7:7" x14ac:dyDescent="0.2">
      <c r="G98" s="239"/>
    </row>
    <row r="99" spans="7:7" x14ac:dyDescent="0.2">
      <c r="G99" s="239"/>
    </row>
    <row r="100" spans="7:7" x14ac:dyDescent="0.2">
      <c r="G100" s="239"/>
    </row>
    <row r="101" spans="7:7" x14ac:dyDescent="0.2">
      <c r="G101" s="239"/>
    </row>
    <row r="102" spans="7:7" x14ac:dyDescent="0.2">
      <c r="G102" s="239"/>
    </row>
    <row r="103" spans="7:7" x14ac:dyDescent="0.2">
      <c r="G103" s="239"/>
    </row>
    <row r="104" spans="7:7" x14ac:dyDescent="0.2">
      <c r="G104" s="239"/>
    </row>
    <row r="105" spans="7:7" x14ac:dyDescent="0.2">
      <c r="G105" s="239"/>
    </row>
    <row r="126" spans="3:3" x14ac:dyDescent="0.2">
      <c r="C126" s="194" t="s">
        <v>14</v>
      </c>
    </row>
    <row r="151" spans="6:6" x14ac:dyDescent="0.2">
      <c r="F151" s="289"/>
    </row>
    <row r="152" spans="6:6" x14ac:dyDescent="0.2">
      <c r="F152" s="289"/>
    </row>
    <row r="153" spans="6:6" x14ac:dyDescent="0.2">
      <c r="F153" s="289"/>
    </row>
    <row r="154" spans="6:6" x14ac:dyDescent="0.2">
      <c r="F154" s="289"/>
    </row>
    <row r="155" spans="6:6" x14ac:dyDescent="0.2">
      <c r="F155" s="289"/>
    </row>
    <row r="156" spans="6:6" x14ac:dyDescent="0.2">
      <c r="F156" s="289"/>
    </row>
    <row r="157" spans="6:6" x14ac:dyDescent="0.2">
      <c r="F157" s="289"/>
    </row>
    <row r="158" spans="6:6" x14ac:dyDescent="0.2">
      <c r="F158" s="289"/>
    </row>
    <row r="159" spans="6:6" x14ac:dyDescent="0.2">
      <c r="F159" s="289"/>
    </row>
    <row r="160" spans="6:6" x14ac:dyDescent="0.2">
      <c r="F160" s="289"/>
    </row>
  </sheetData>
  <mergeCells count="4">
    <mergeCell ref="F1:H1"/>
    <mergeCell ref="B5:G7"/>
    <mergeCell ref="H4:H7"/>
    <mergeCell ref="B4:G4"/>
  </mergeCells>
  <phoneticPr fontId="17" type="noConversion"/>
  <printOptions horizontalCentered="1"/>
  <pageMargins left="0.43307086614173229" right="0.31496062992125984" top="0.43307086614173229" bottom="0.62992125984251968" header="0.35433070866141736" footer="0.31496062992125984"/>
  <pageSetup paperSize="9" scale="79"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94AF-6190-4800-ACEE-0990C5843677}">
  <sheetPr codeName="Sheet80">
    <tabColor rgb="FF92D050"/>
    <pageSetUpPr fitToPage="1"/>
  </sheetPr>
  <dimension ref="B1:K128"/>
  <sheetViews>
    <sheetView view="pageBreakPreview" topLeftCell="A13" zoomScale="80" zoomScaleNormal="85" zoomScaleSheetLayoutView="80" workbookViewId="0">
      <selection activeCell="T30" sqref="T30"/>
    </sheetView>
  </sheetViews>
  <sheetFormatPr defaultColWidth="8.85546875" defaultRowHeight="12.75" x14ac:dyDescent="0.2"/>
  <cols>
    <col min="1" max="1" width="0.85546875" style="360" customWidth="1"/>
    <col min="2" max="2" width="11.7109375" style="385" customWidth="1"/>
    <col min="3" max="3" width="45.7109375" style="357" customWidth="1"/>
    <col min="4" max="4" width="13.7109375" style="358" customWidth="1"/>
    <col min="5" max="5" width="5.7109375" style="358" customWidth="1"/>
    <col min="6" max="6" width="14.140625" style="358" customWidth="1"/>
    <col min="7" max="7" width="13.7109375" style="361" customWidth="1"/>
    <col min="8" max="8" width="16.85546875" style="359" bestFit="1" customWidth="1"/>
    <col min="9" max="9" width="0.85546875" style="359" customWidth="1"/>
    <col min="10" max="16384" width="8.85546875" style="360"/>
  </cols>
  <sheetData>
    <row r="1" spans="2:11" x14ac:dyDescent="0.2">
      <c r="B1" s="356" t="str">
        <f>Client1</f>
        <v>Province of KwaZulu-Natal</v>
      </c>
      <c r="F1" s="477" t="str">
        <f>"Contract No. "&amp;ContractNo</f>
        <v>Contract No. ZNB01127/00000/00/HOD/INF/21/T</v>
      </c>
      <c r="G1" s="477"/>
      <c r="H1" s="477"/>
    </row>
    <row r="2" spans="2:11" x14ac:dyDescent="0.2">
      <c r="B2" s="356" t="str">
        <f>Client2</f>
        <v>Department of Transport</v>
      </c>
    </row>
    <row r="3" spans="2:11" x14ac:dyDescent="0.2">
      <c r="B3" s="358"/>
    </row>
    <row r="4" spans="2:11" ht="12.75" customHeight="1" x14ac:dyDescent="0.2">
      <c r="B4" s="481" t="s">
        <v>8</v>
      </c>
      <c r="C4" s="482"/>
      <c r="D4" s="482"/>
      <c r="E4" s="482"/>
      <c r="F4" s="482"/>
      <c r="G4" s="482"/>
      <c r="H4" s="478" t="str">
        <f>"CHAPTER "&amp;B10</f>
        <v>CHAPTER C10.1</v>
      </c>
      <c r="I4" s="362"/>
    </row>
    <row r="5" spans="2:11" ht="7.5" customHeight="1" x14ac:dyDescent="0.2">
      <c r="B5" s="483" t="str">
        <f>ContractDescription</f>
        <v>REHABILITATION OF PROVINCIAL ROAD P47-3 (KM 38.00 TO KM 48.00) IN THE EMPANGENI REGION</v>
      </c>
      <c r="C5" s="484"/>
      <c r="D5" s="484"/>
      <c r="E5" s="484"/>
      <c r="F5" s="484"/>
      <c r="G5" s="484"/>
      <c r="H5" s="479"/>
      <c r="I5" s="363"/>
    </row>
    <row r="6" spans="2:11" ht="12.75" customHeight="1" x14ac:dyDescent="0.2">
      <c r="B6" s="483"/>
      <c r="C6" s="484"/>
      <c r="D6" s="484"/>
      <c r="E6" s="484"/>
      <c r="F6" s="484"/>
      <c r="G6" s="484"/>
      <c r="H6" s="479"/>
      <c r="I6" s="363"/>
    </row>
    <row r="7" spans="2:11" s="365" customFormat="1" ht="7.5" customHeight="1" x14ac:dyDescent="0.2">
      <c r="B7" s="485"/>
      <c r="C7" s="486"/>
      <c r="D7" s="486"/>
      <c r="E7" s="486"/>
      <c r="F7" s="486"/>
      <c r="G7" s="486"/>
      <c r="H7" s="480"/>
      <c r="I7" s="364"/>
    </row>
    <row r="8" spans="2:11" s="365" customFormat="1" ht="24.95" customHeight="1" x14ac:dyDescent="0.2">
      <c r="B8" s="366" t="s">
        <v>0</v>
      </c>
      <c r="C8" s="367" t="s">
        <v>1</v>
      </c>
      <c r="D8" s="367" t="s">
        <v>2</v>
      </c>
      <c r="E8" s="367" t="s">
        <v>10</v>
      </c>
      <c r="F8" s="367" t="s">
        <v>3</v>
      </c>
      <c r="G8" s="368" t="s">
        <v>4</v>
      </c>
      <c r="H8" s="367" t="s">
        <v>5</v>
      </c>
      <c r="I8" s="364"/>
    </row>
    <row r="9" spans="2:11" x14ac:dyDescent="0.2">
      <c r="B9" s="369"/>
      <c r="C9" s="370"/>
      <c r="D9" s="371"/>
      <c r="E9" s="371"/>
      <c r="F9" s="371"/>
      <c r="G9" s="372"/>
      <c r="H9" s="373" t="str">
        <f t="shared" ref="H9:H11" si="0">IF(D9="","",F9*G9)</f>
        <v/>
      </c>
      <c r="I9" s="374"/>
    </row>
    <row r="10" spans="2:11" x14ac:dyDescent="0.2">
      <c r="B10" s="257" t="s">
        <v>2686</v>
      </c>
      <c r="C10" s="204" t="s">
        <v>2685</v>
      </c>
      <c r="D10" s="205"/>
      <c r="E10" s="205"/>
      <c r="F10" s="205"/>
      <c r="G10" s="269"/>
      <c r="H10" s="203" t="str">
        <f t="shared" si="0"/>
        <v/>
      </c>
      <c r="I10" s="374"/>
    </row>
    <row r="11" spans="2:11" x14ac:dyDescent="0.2">
      <c r="B11" s="243"/>
      <c r="C11" s="193"/>
      <c r="D11" s="205"/>
      <c r="E11" s="205"/>
      <c r="F11" s="205"/>
      <c r="G11" s="269"/>
      <c r="H11" s="203" t="str">
        <f t="shared" si="0"/>
        <v/>
      </c>
      <c r="I11" s="374"/>
    </row>
    <row r="12" spans="2:11" x14ac:dyDescent="0.2">
      <c r="B12" s="243"/>
      <c r="C12" s="193"/>
      <c r="D12" s="205"/>
      <c r="E12" s="205"/>
      <c r="F12" s="205"/>
      <c r="G12" s="241"/>
      <c r="H12" s="203"/>
      <c r="I12" s="374"/>
    </row>
    <row r="13" spans="2:11" x14ac:dyDescent="0.2">
      <c r="B13" s="243"/>
      <c r="C13" s="193"/>
      <c r="D13" s="205"/>
      <c r="E13" s="205"/>
      <c r="F13" s="205"/>
      <c r="G13" s="241"/>
      <c r="H13" s="203"/>
      <c r="I13" s="374"/>
    </row>
    <row r="14" spans="2:11" x14ac:dyDescent="0.2">
      <c r="B14" s="243"/>
      <c r="C14" s="193"/>
      <c r="D14" s="205"/>
      <c r="E14" s="205"/>
      <c r="F14" s="403"/>
      <c r="G14" s="241"/>
      <c r="H14" s="203"/>
      <c r="I14" s="374"/>
      <c r="K14" s="360" t="s">
        <v>2829</v>
      </c>
    </row>
    <row r="15" spans="2:11" x14ac:dyDescent="0.2">
      <c r="B15" s="243"/>
      <c r="C15" s="193"/>
      <c r="D15" s="205"/>
      <c r="E15" s="205"/>
      <c r="F15" s="205"/>
      <c r="G15" s="241"/>
      <c r="H15" s="203"/>
      <c r="I15" s="374"/>
    </row>
    <row r="16" spans="2:11" x14ac:dyDescent="0.2">
      <c r="B16" s="243"/>
      <c r="C16" s="193"/>
      <c r="D16" s="213"/>
      <c r="E16" s="205"/>
      <c r="F16" s="205"/>
      <c r="G16" s="241"/>
      <c r="H16" s="203"/>
      <c r="I16" s="374"/>
    </row>
    <row r="17" spans="2:9" x14ac:dyDescent="0.2">
      <c r="B17" s="243"/>
      <c r="C17" s="193"/>
      <c r="D17" s="205"/>
      <c r="E17" s="205"/>
      <c r="F17" s="205"/>
      <c r="G17" s="241"/>
      <c r="H17" s="203"/>
      <c r="I17" s="374"/>
    </row>
    <row r="18" spans="2:9" ht="12" customHeight="1" x14ac:dyDescent="0.2">
      <c r="B18" s="243"/>
      <c r="C18" s="193"/>
      <c r="D18" s="213"/>
      <c r="E18" s="205"/>
      <c r="F18" s="205"/>
      <c r="G18" s="241"/>
      <c r="H18" s="203"/>
      <c r="I18" s="374"/>
    </row>
    <row r="19" spans="2:9" x14ac:dyDescent="0.2">
      <c r="B19" s="243"/>
      <c r="C19" s="193"/>
      <c r="D19" s="205"/>
      <c r="E19" s="205"/>
      <c r="F19" s="205"/>
      <c r="G19" s="241"/>
      <c r="H19" s="203"/>
      <c r="I19" s="374"/>
    </row>
    <row r="20" spans="2:9" ht="12.6" customHeight="1" x14ac:dyDescent="0.2">
      <c r="B20" s="243"/>
      <c r="C20" s="193"/>
      <c r="D20" s="205"/>
      <c r="E20" s="205"/>
      <c r="F20" s="205"/>
      <c r="G20" s="269"/>
      <c r="H20" s="203"/>
    </row>
    <row r="21" spans="2:9" x14ac:dyDescent="0.2">
      <c r="B21" s="243"/>
      <c r="C21" s="193"/>
      <c r="D21" s="205"/>
      <c r="E21" s="205"/>
      <c r="F21" s="205"/>
      <c r="G21" s="269"/>
      <c r="H21" s="203"/>
    </row>
    <row r="22" spans="2:9" x14ac:dyDescent="0.2">
      <c r="B22" s="243"/>
      <c r="C22" s="193"/>
      <c r="D22" s="205"/>
      <c r="E22" s="205"/>
      <c r="F22" s="207"/>
      <c r="G22" s="241"/>
      <c r="H22" s="203"/>
    </row>
    <row r="23" spans="2:9" x14ac:dyDescent="0.2">
      <c r="B23" s="243"/>
      <c r="C23" s="193"/>
      <c r="D23" s="205"/>
      <c r="E23" s="205"/>
      <c r="F23" s="207"/>
      <c r="G23" s="269"/>
      <c r="H23" s="203"/>
    </row>
    <row r="24" spans="2:9" x14ac:dyDescent="0.2">
      <c r="B24" s="243"/>
      <c r="C24" s="193"/>
      <c r="D24" s="205"/>
      <c r="E24" s="205"/>
      <c r="F24" s="207"/>
      <c r="G24" s="241"/>
      <c r="H24" s="203"/>
    </row>
    <row r="25" spans="2:9" x14ac:dyDescent="0.2">
      <c r="B25" s="243"/>
      <c r="C25" s="193"/>
      <c r="D25" s="205"/>
      <c r="E25" s="205"/>
      <c r="F25" s="207"/>
      <c r="G25" s="241"/>
      <c r="H25" s="203"/>
    </row>
    <row r="26" spans="2:9" ht="12" customHeight="1" x14ac:dyDescent="0.2">
      <c r="B26" s="255"/>
      <c r="C26" s="193"/>
      <c r="D26" s="205"/>
      <c r="E26" s="205"/>
      <c r="F26" s="205"/>
      <c r="G26" s="269"/>
      <c r="H26" s="203"/>
    </row>
    <row r="27" spans="2:9" x14ac:dyDescent="0.2">
      <c r="B27" s="243"/>
      <c r="C27" s="193"/>
      <c r="D27" s="205"/>
      <c r="E27" s="205"/>
      <c r="F27" s="205"/>
      <c r="G27" s="269"/>
      <c r="H27" s="203"/>
    </row>
    <row r="28" spans="2:9" x14ac:dyDescent="0.2">
      <c r="B28" s="243"/>
      <c r="C28" s="193"/>
      <c r="D28" s="205"/>
      <c r="E28" s="205"/>
      <c r="F28" s="207"/>
      <c r="G28" s="270"/>
      <c r="H28" s="203"/>
    </row>
    <row r="29" spans="2:9" x14ac:dyDescent="0.2">
      <c r="B29" s="243"/>
      <c r="C29" s="193"/>
      <c r="D29" s="205"/>
      <c r="E29" s="205"/>
      <c r="F29" s="207"/>
      <c r="G29" s="269"/>
      <c r="H29" s="203"/>
    </row>
    <row r="30" spans="2:9" x14ac:dyDescent="0.2">
      <c r="B30" s="243"/>
      <c r="C30" s="193"/>
      <c r="D30" s="205"/>
      <c r="E30" s="205"/>
      <c r="F30" s="207"/>
      <c r="G30" s="269"/>
      <c r="H30" s="203"/>
    </row>
    <row r="31" spans="2:9" x14ac:dyDescent="0.2">
      <c r="B31" s="243"/>
      <c r="C31" s="193"/>
      <c r="D31" s="205"/>
      <c r="E31" s="205"/>
      <c r="F31" s="207"/>
      <c r="G31" s="269"/>
      <c r="H31" s="203"/>
    </row>
    <row r="32" spans="2:9" x14ac:dyDescent="0.2">
      <c r="B32" s="243"/>
      <c r="C32" s="193"/>
      <c r="D32" s="205"/>
      <c r="E32" s="205"/>
      <c r="F32" s="207"/>
      <c r="G32" s="269"/>
      <c r="H32" s="203"/>
    </row>
    <row r="33" spans="2:9" x14ac:dyDescent="0.2">
      <c r="B33" s="243"/>
      <c r="C33" s="193"/>
      <c r="D33" s="205"/>
      <c r="E33" s="205"/>
      <c r="F33" s="207"/>
      <c r="G33" s="269"/>
      <c r="H33" s="203"/>
    </row>
    <row r="34" spans="2:9" x14ac:dyDescent="0.2">
      <c r="B34" s="255"/>
      <c r="C34" s="193"/>
      <c r="D34" s="205"/>
      <c r="E34" s="205"/>
      <c r="F34" s="205"/>
      <c r="G34" s="269"/>
      <c r="H34" s="203"/>
    </row>
    <row r="35" spans="2:9" ht="12" customHeight="1" x14ac:dyDescent="0.2">
      <c r="B35" s="243"/>
      <c r="C35" s="193"/>
      <c r="D35" s="205"/>
      <c r="E35" s="205"/>
      <c r="F35" s="205"/>
      <c r="G35" s="269"/>
      <c r="H35" s="203"/>
    </row>
    <row r="36" spans="2:9" x14ac:dyDescent="0.2">
      <c r="B36" s="243"/>
      <c r="C36" s="193"/>
      <c r="D36" s="205"/>
      <c r="E36" s="205"/>
      <c r="F36" s="228"/>
      <c r="G36" s="242"/>
      <c r="H36" s="203"/>
    </row>
    <row r="37" spans="2:9" x14ac:dyDescent="0.2">
      <c r="B37" s="243"/>
      <c r="C37" s="210"/>
      <c r="D37" s="205"/>
      <c r="E37" s="205"/>
      <c r="F37" s="228"/>
      <c r="G37" s="242"/>
      <c r="H37" s="203"/>
    </row>
    <row r="38" spans="2:9" x14ac:dyDescent="0.2">
      <c r="B38" s="243"/>
      <c r="C38" s="217"/>
      <c r="D38" s="205"/>
      <c r="E38" s="213"/>
      <c r="F38" s="207"/>
      <c r="G38" s="271"/>
      <c r="H38" s="203"/>
    </row>
    <row r="39" spans="2:9" x14ac:dyDescent="0.2">
      <c r="B39" s="243"/>
      <c r="C39" s="193"/>
      <c r="D39" s="205"/>
      <c r="E39" s="213"/>
      <c r="F39" s="207"/>
      <c r="G39" s="271"/>
      <c r="H39" s="203"/>
    </row>
    <row r="40" spans="2:9" x14ac:dyDescent="0.2">
      <c r="B40" s="243"/>
      <c r="C40" s="193"/>
      <c r="D40" s="205"/>
      <c r="E40" s="213"/>
      <c r="F40" s="228"/>
      <c r="G40" s="270"/>
      <c r="H40" s="203"/>
    </row>
    <row r="41" spans="2:9" x14ac:dyDescent="0.2">
      <c r="B41" s="243"/>
      <c r="C41" s="193"/>
      <c r="D41" s="205"/>
      <c r="E41" s="213"/>
      <c r="F41" s="207"/>
      <c r="G41" s="271"/>
      <c r="H41" s="203"/>
    </row>
    <row r="42" spans="2:9" x14ac:dyDescent="0.2">
      <c r="B42" s="243"/>
      <c r="C42" s="193"/>
      <c r="D42" s="205"/>
      <c r="E42" s="205"/>
      <c r="F42" s="207"/>
      <c r="G42" s="241"/>
      <c r="H42" s="203"/>
    </row>
    <row r="43" spans="2:9" x14ac:dyDescent="0.2">
      <c r="B43" s="243"/>
      <c r="C43" s="193"/>
      <c r="D43" s="205"/>
      <c r="E43" s="205"/>
      <c r="F43" s="207"/>
      <c r="G43" s="241"/>
      <c r="H43" s="203"/>
    </row>
    <row r="44" spans="2:9" x14ac:dyDescent="0.2">
      <c r="B44" s="243"/>
      <c r="C44" s="217"/>
      <c r="D44" s="205"/>
      <c r="E44" s="213"/>
      <c r="F44" s="207"/>
      <c r="G44" s="392"/>
      <c r="H44" s="203"/>
    </row>
    <row r="45" spans="2:9" x14ac:dyDescent="0.2">
      <c r="B45" s="243"/>
      <c r="C45" s="193"/>
      <c r="D45" s="205"/>
      <c r="E45" s="213"/>
      <c r="F45" s="207"/>
      <c r="G45" s="271"/>
      <c r="H45" s="203"/>
    </row>
    <row r="46" spans="2:9" x14ac:dyDescent="0.2">
      <c r="B46" s="61"/>
      <c r="C46" s="14"/>
      <c r="D46" s="15"/>
      <c r="E46" s="26"/>
      <c r="F46" s="16"/>
      <c r="G46" s="17" t="str">
        <f t="shared" ref="G46" si="1">IF(D46="","",E46*F46)</f>
        <v/>
      </c>
      <c r="H46" s="373" t="str">
        <f t="shared" ref="H46:H47" si="2">IF(D46="","",F46*G46)</f>
        <v/>
      </c>
    </row>
    <row r="47" spans="2:9" x14ac:dyDescent="0.2">
      <c r="B47" s="369"/>
      <c r="C47" s="370"/>
      <c r="D47" s="371"/>
      <c r="E47" s="371"/>
      <c r="F47" s="376"/>
      <c r="G47" s="375"/>
      <c r="H47" s="373" t="str">
        <f t="shared" si="2"/>
        <v/>
      </c>
    </row>
    <row r="48" spans="2:9" s="384" customFormat="1" ht="24.75" customHeight="1" x14ac:dyDescent="0.2">
      <c r="B48" s="377" t="str">
        <f>$B$10</f>
        <v>C10.1</v>
      </c>
      <c r="C48" s="378" t="s">
        <v>2708</v>
      </c>
      <c r="D48" s="379"/>
      <c r="E48" s="379"/>
      <c r="F48" s="380"/>
      <c r="G48" s="381"/>
      <c r="H48" s="382">
        <f>SUM(H11:H47)</f>
        <v>0</v>
      </c>
      <c r="I48" s="383"/>
    </row>
    <row r="94" spans="3:3" x14ac:dyDescent="0.2">
      <c r="C94" s="357" t="s">
        <v>14</v>
      </c>
    </row>
    <row r="119" spans="6:6" x14ac:dyDescent="0.2">
      <c r="F119" s="386"/>
    </row>
    <row r="120" spans="6:6" x14ac:dyDescent="0.2">
      <c r="F120" s="386"/>
    </row>
    <row r="121" spans="6:6" x14ac:dyDescent="0.2">
      <c r="F121" s="386"/>
    </row>
    <row r="122" spans="6:6" x14ac:dyDescent="0.2">
      <c r="F122" s="386"/>
    </row>
    <row r="123" spans="6:6" x14ac:dyDescent="0.2">
      <c r="F123" s="386"/>
    </row>
    <row r="124" spans="6:6" x14ac:dyDescent="0.2">
      <c r="F124" s="386"/>
    </row>
    <row r="125" spans="6:6" x14ac:dyDescent="0.2">
      <c r="F125" s="386"/>
    </row>
    <row r="126" spans="6:6" x14ac:dyDescent="0.2">
      <c r="F126" s="386"/>
    </row>
    <row r="127" spans="6:6" x14ac:dyDescent="0.2">
      <c r="F127" s="386"/>
    </row>
    <row r="128" spans="6:6" x14ac:dyDescent="0.2">
      <c r="F128" s="386"/>
    </row>
  </sheetData>
  <mergeCells count="4">
    <mergeCell ref="F1:H1"/>
    <mergeCell ref="H4:H7"/>
    <mergeCell ref="B4:G4"/>
    <mergeCell ref="B5:G7"/>
  </mergeCells>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462A-7895-4B7C-AF5D-3C5564305922}">
  <sheetPr codeName="Sheet82">
    <tabColor rgb="FF92D050"/>
  </sheetPr>
  <dimension ref="B1:I125"/>
  <sheetViews>
    <sheetView view="pageBreakPreview" topLeftCell="A7" zoomScale="70" zoomScaleNormal="85" zoomScaleSheetLayoutView="70" workbookViewId="0">
      <selection activeCell="G37" sqref="G37"/>
    </sheetView>
  </sheetViews>
  <sheetFormatPr defaultColWidth="8.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7" width="15.7109375" style="230" customWidth="1"/>
    <col min="8" max="8" width="15.7109375" style="197" customWidth="1"/>
    <col min="9" max="9" width="0.85546875" style="197" customWidth="1"/>
    <col min="10" max="16384" width="8.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230"/>
    </row>
    <row r="4" spans="2:9" ht="12.75" customHeight="1" x14ac:dyDescent="0.2">
      <c r="B4" s="417" t="s">
        <v>8</v>
      </c>
      <c r="C4" s="418"/>
      <c r="D4" s="418"/>
      <c r="E4" s="418"/>
      <c r="F4" s="418"/>
      <c r="G4" s="418"/>
      <c r="H4" s="436" t="str">
        <f>"CHAPTER "&amp;B10</f>
        <v>CHAPTER C11.2</v>
      </c>
      <c r="I4" s="307"/>
    </row>
    <row r="5" spans="2:9" ht="7.5" customHeight="1" x14ac:dyDescent="0.2">
      <c r="B5" s="420" t="str">
        <f>ContractDescription</f>
        <v>REHABILITATION OF PROVINCIAL ROAD P47-3 (KM 38.00 TO KM 48.00) IN THE EMPANGENI REGION</v>
      </c>
      <c r="C5" s="421"/>
      <c r="D5" s="421"/>
      <c r="E5" s="421"/>
      <c r="F5" s="421"/>
      <c r="G5" s="421"/>
      <c r="H5" s="437"/>
      <c r="I5" s="199"/>
    </row>
    <row r="6" spans="2:9" ht="12.75" customHeight="1" x14ac:dyDescent="0.2">
      <c r="B6" s="420"/>
      <c r="C6" s="421"/>
      <c r="D6" s="421"/>
      <c r="E6" s="421"/>
      <c r="F6" s="421"/>
      <c r="G6" s="421"/>
      <c r="H6" s="437"/>
      <c r="I6" s="199"/>
    </row>
    <row r="7" spans="2:9" s="202" customFormat="1" ht="7.5" customHeight="1" x14ac:dyDescent="0.2">
      <c r="B7" s="422"/>
      <c r="C7" s="423"/>
      <c r="D7" s="423"/>
      <c r="E7" s="423"/>
      <c r="F7" s="423"/>
      <c r="G7" s="423"/>
      <c r="H7" s="438"/>
      <c r="I7" s="201"/>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54" si="0">IF(D9="","",F9*G9)</f>
        <v/>
      </c>
      <c r="I9" s="206"/>
    </row>
    <row r="10" spans="2:9" x14ac:dyDescent="0.2">
      <c r="B10" s="257" t="s">
        <v>2723</v>
      </c>
      <c r="C10" s="204" t="s">
        <v>2724</v>
      </c>
      <c r="D10" s="205"/>
      <c r="E10" s="205"/>
      <c r="F10" s="205"/>
      <c r="G10" s="205"/>
      <c r="H10" s="203" t="str">
        <f t="shared" si="0"/>
        <v/>
      </c>
      <c r="I10" s="206"/>
    </row>
    <row r="11" spans="2:9" x14ac:dyDescent="0.2">
      <c r="B11" s="243"/>
      <c r="C11" s="193"/>
      <c r="D11" s="205"/>
      <c r="E11" s="205"/>
      <c r="F11" s="205"/>
      <c r="G11" s="205"/>
      <c r="H11" s="203" t="str">
        <f t="shared" si="0"/>
        <v/>
      </c>
      <c r="I11" s="206"/>
    </row>
    <row r="12" spans="2:9" x14ac:dyDescent="0.2">
      <c r="B12" s="243" t="s">
        <v>2584</v>
      </c>
      <c r="C12" s="193" t="s">
        <v>1918</v>
      </c>
      <c r="D12" s="205"/>
      <c r="E12" s="205"/>
      <c r="F12" s="205"/>
      <c r="G12" s="205"/>
      <c r="H12" s="203" t="str">
        <f t="shared" si="0"/>
        <v/>
      </c>
      <c r="I12" s="206"/>
    </row>
    <row r="13" spans="2:9" x14ac:dyDescent="0.2">
      <c r="B13" s="243"/>
      <c r="C13" s="193"/>
      <c r="D13" s="205"/>
      <c r="E13" s="205"/>
      <c r="F13" s="205"/>
      <c r="G13" s="205"/>
      <c r="H13" s="203" t="str">
        <f t="shared" si="0"/>
        <v/>
      </c>
      <c r="I13" s="206"/>
    </row>
    <row r="14" spans="2:9" ht="25.5" x14ac:dyDescent="0.2">
      <c r="B14" s="243" t="s">
        <v>2583</v>
      </c>
      <c r="C14" s="193" t="s">
        <v>1916</v>
      </c>
      <c r="D14" s="205"/>
      <c r="E14" s="205"/>
      <c r="F14" s="205"/>
      <c r="G14" s="205"/>
      <c r="H14" s="203" t="str">
        <f t="shared" si="0"/>
        <v/>
      </c>
      <c r="I14" s="206"/>
    </row>
    <row r="15" spans="2:9" x14ac:dyDescent="0.2">
      <c r="B15" s="243"/>
      <c r="C15" s="193"/>
      <c r="D15" s="205"/>
      <c r="E15" s="205"/>
      <c r="F15" s="205"/>
      <c r="G15" s="205"/>
      <c r="H15" s="203" t="str">
        <f t="shared" si="0"/>
        <v/>
      </c>
      <c r="I15" s="206"/>
    </row>
    <row r="16" spans="2:9" x14ac:dyDescent="0.2">
      <c r="B16" s="243" t="s">
        <v>55</v>
      </c>
      <c r="C16" s="217" t="s">
        <v>2581</v>
      </c>
      <c r="D16" s="205" t="s">
        <v>2236</v>
      </c>
      <c r="E16" s="213"/>
      <c r="F16" s="207"/>
      <c r="G16" s="213">
        <v>120</v>
      </c>
      <c r="H16" s="203">
        <f t="shared" si="0"/>
        <v>0</v>
      </c>
    </row>
    <row r="17" spans="2:9" x14ac:dyDescent="0.2">
      <c r="B17" s="243"/>
      <c r="C17" s="216"/>
      <c r="D17" s="213"/>
      <c r="E17" s="213"/>
      <c r="F17" s="207"/>
      <c r="G17" s="213"/>
      <c r="H17" s="203" t="str">
        <f t="shared" si="0"/>
        <v/>
      </c>
    </row>
    <row r="18" spans="2:9" ht="25.5" x14ac:dyDescent="0.2">
      <c r="B18" s="243" t="s">
        <v>2579</v>
      </c>
      <c r="C18" s="193" t="s">
        <v>1914</v>
      </c>
      <c r="D18" s="205" t="s">
        <v>2236</v>
      </c>
      <c r="E18" s="213"/>
      <c r="F18" s="207"/>
      <c r="G18" s="270">
        <v>120</v>
      </c>
      <c r="H18" s="203">
        <f t="shared" si="0"/>
        <v>0</v>
      </c>
    </row>
    <row r="19" spans="2:9" x14ac:dyDescent="0.2">
      <c r="B19" s="243"/>
      <c r="C19" s="193"/>
      <c r="D19" s="205"/>
      <c r="E19" s="213"/>
      <c r="F19" s="207"/>
      <c r="G19" s="213"/>
      <c r="H19" s="203" t="str">
        <f t="shared" si="0"/>
        <v/>
      </c>
    </row>
    <row r="20" spans="2:9" ht="25.5" x14ac:dyDescent="0.2">
      <c r="B20" s="243" t="s">
        <v>2578</v>
      </c>
      <c r="C20" s="217" t="s">
        <v>2577</v>
      </c>
      <c r="D20" s="205" t="s">
        <v>2236</v>
      </c>
      <c r="E20" s="205" t="s">
        <v>10</v>
      </c>
      <c r="F20" s="207"/>
      <c r="G20" s="205">
        <v>165</v>
      </c>
      <c r="H20" s="203">
        <f t="shared" si="0"/>
        <v>0</v>
      </c>
      <c r="I20" s="206"/>
    </row>
    <row r="21" spans="2:9" x14ac:dyDescent="0.2">
      <c r="B21" s="243"/>
      <c r="C21" s="193"/>
      <c r="D21" s="205"/>
      <c r="E21" s="205"/>
      <c r="F21" s="207"/>
      <c r="G21" s="205"/>
      <c r="H21" s="203" t="str">
        <f t="shared" si="0"/>
        <v/>
      </c>
      <c r="I21" s="206"/>
    </row>
    <row r="22" spans="2:9" ht="25.5" x14ac:dyDescent="0.2">
      <c r="B22" s="243" t="s">
        <v>2576</v>
      </c>
      <c r="C22" s="193" t="s">
        <v>2575</v>
      </c>
      <c r="D22" s="205" t="s">
        <v>2675</v>
      </c>
      <c r="E22" s="205" t="s">
        <v>10</v>
      </c>
      <c r="F22" s="207"/>
      <c r="G22" s="270">
        <v>30</v>
      </c>
      <c r="H22" s="203">
        <f t="shared" si="0"/>
        <v>0</v>
      </c>
      <c r="I22" s="206"/>
    </row>
    <row r="23" spans="2:9" x14ac:dyDescent="0.2">
      <c r="B23" s="243"/>
      <c r="C23" s="193"/>
      <c r="D23" s="205"/>
      <c r="E23" s="205"/>
      <c r="F23" s="207"/>
      <c r="G23" s="269"/>
      <c r="H23" s="203" t="str">
        <f t="shared" si="0"/>
        <v/>
      </c>
      <c r="I23" s="206"/>
    </row>
    <row r="24" spans="2:9" x14ac:dyDescent="0.2">
      <c r="B24" s="243" t="s">
        <v>2574</v>
      </c>
      <c r="C24" s="193" t="s">
        <v>2573</v>
      </c>
      <c r="D24" s="205"/>
      <c r="E24" s="205"/>
      <c r="F24" s="207"/>
      <c r="G24" s="269"/>
      <c r="H24" s="203" t="str">
        <f t="shared" si="0"/>
        <v/>
      </c>
      <c r="I24" s="206"/>
    </row>
    <row r="25" spans="2:9" x14ac:dyDescent="0.2">
      <c r="B25" s="243"/>
      <c r="C25" s="193"/>
      <c r="D25" s="205"/>
      <c r="E25" s="205"/>
      <c r="F25" s="207"/>
      <c r="G25" s="269"/>
      <c r="H25" s="203" t="str">
        <f t="shared" si="0"/>
        <v/>
      </c>
      <c r="I25" s="206"/>
    </row>
    <row r="26" spans="2:9" x14ac:dyDescent="0.2">
      <c r="B26" s="243" t="s">
        <v>2572</v>
      </c>
      <c r="C26" s="217" t="s">
        <v>2888</v>
      </c>
      <c r="D26" s="205" t="s">
        <v>2236</v>
      </c>
      <c r="E26" s="205" t="s">
        <v>10</v>
      </c>
      <c r="F26" s="207"/>
      <c r="G26" s="241">
        <v>1495</v>
      </c>
      <c r="H26" s="203">
        <f t="shared" si="0"/>
        <v>0</v>
      </c>
      <c r="I26" s="209"/>
    </row>
    <row r="27" spans="2:9" x14ac:dyDescent="0.2">
      <c r="B27" s="243"/>
      <c r="C27" s="193"/>
      <c r="D27" s="205"/>
      <c r="E27" s="205"/>
      <c r="F27" s="207"/>
      <c r="G27" s="269"/>
      <c r="H27" s="203" t="str">
        <f t="shared" si="0"/>
        <v/>
      </c>
      <c r="I27" s="206"/>
    </row>
    <row r="28" spans="2:9" x14ac:dyDescent="0.2">
      <c r="B28" s="243" t="s">
        <v>2572</v>
      </c>
      <c r="C28" s="217" t="s">
        <v>2889</v>
      </c>
      <c r="D28" s="205" t="s">
        <v>2236</v>
      </c>
      <c r="E28" s="205" t="s">
        <v>10</v>
      </c>
      <c r="F28" s="207"/>
      <c r="G28" s="270">
        <v>1495</v>
      </c>
      <c r="H28" s="203">
        <f t="shared" si="0"/>
        <v>0</v>
      </c>
      <c r="I28" s="206"/>
    </row>
    <row r="29" spans="2:9" x14ac:dyDescent="0.2">
      <c r="B29" s="243"/>
      <c r="C29" s="193"/>
      <c r="D29" s="205"/>
      <c r="E29" s="205"/>
      <c r="F29" s="205"/>
      <c r="G29" s="269"/>
      <c r="H29" s="203" t="str">
        <f t="shared" si="0"/>
        <v/>
      </c>
      <c r="I29" s="206"/>
    </row>
    <row r="30" spans="2:9" ht="25.5" x14ac:dyDescent="0.2">
      <c r="B30" s="243" t="s">
        <v>2571</v>
      </c>
      <c r="C30" s="193" t="s">
        <v>2831</v>
      </c>
      <c r="D30" s="205" t="s">
        <v>2236</v>
      </c>
      <c r="E30" s="205" t="s">
        <v>10</v>
      </c>
      <c r="F30" s="205"/>
      <c r="G30" s="241">
        <v>1295</v>
      </c>
      <c r="H30" s="203">
        <f t="shared" si="0"/>
        <v>0</v>
      </c>
      <c r="I30" s="206"/>
    </row>
    <row r="31" spans="2:9" x14ac:dyDescent="0.2">
      <c r="B31" s="243"/>
      <c r="C31" s="193"/>
      <c r="D31" s="205"/>
      <c r="E31" s="205"/>
      <c r="F31" s="205"/>
      <c r="G31" s="241"/>
      <c r="H31" s="203" t="str">
        <f t="shared" si="0"/>
        <v/>
      </c>
      <c r="I31" s="206"/>
    </row>
    <row r="32" spans="2:9" x14ac:dyDescent="0.2">
      <c r="B32" s="243" t="s">
        <v>2570</v>
      </c>
      <c r="C32" s="193" t="s">
        <v>2902</v>
      </c>
      <c r="D32" s="205" t="s">
        <v>2675</v>
      </c>
      <c r="E32" s="205" t="s">
        <v>10</v>
      </c>
      <c r="F32" s="205"/>
      <c r="G32" s="241">
        <v>25</v>
      </c>
      <c r="H32" s="203">
        <f t="shared" si="0"/>
        <v>0</v>
      </c>
      <c r="I32" s="206"/>
    </row>
    <row r="33" spans="2:9" x14ac:dyDescent="0.2">
      <c r="B33" s="243"/>
      <c r="C33" s="193"/>
      <c r="D33" s="205"/>
      <c r="E33" s="205"/>
      <c r="F33" s="205"/>
      <c r="G33" s="241"/>
      <c r="H33" s="203" t="str">
        <f t="shared" si="0"/>
        <v/>
      </c>
      <c r="I33" s="206"/>
    </row>
    <row r="34" spans="2:9" x14ac:dyDescent="0.2">
      <c r="B34" s="243"/>
      <c r="C34" s="193"/>
      <c r="D34" s="205"/>
      <c r="E34" s="205"/>
      <c r="F34" s="205"/>
      <c r="G34" s="241"/>
      <c r="H34" s="203" t="str">
        <f t="shared" si="0"/>
        <v/>
      </c>
      <c r="I34" s="206"/>
    </row>
    <row r="35" spans="2:9" x14ac:dyDescent="0.2">
      <c r="B35" s="243"/>
      <c r="C35" s="193"/>
      <c r="D35" s="205"/>
      <c r="E35" s="205"/>
      <c r="F35" s="205"/>
      <c r="G35" s="208"/>
      <c r="H35" s="203" t="str">
        <f t="shared" si="0"/>
        <v/>
      </c>
      <c r="I35" s="206"/>
    </row>
    <row r="36" spans="2:9" x14ac:dyDescent="0.2">
      <c r="B36" s="243"/>
      <c r="C36" s="193"/>
      <c r="D36" s="205"/>
      <c r="E36" s="205"/>
      <c r="F36" s="205"/>
      <c r="G36" s="208"/>
      <c r="H36" s="203" t="str">
        <f t="shared" si="0"/>
        <v/>
      </c>
      <c r="I36" s="206"/>
    </row>
    <row r="37" spans="2:9" x14ac:dyDescent="0.2">
      <c r="B37" s="243"/>
      <c r="C37" s="193"/>
      <c r="D37" s="205"/>
      <c r="E37" s="205"/>
      <c r="F37" s="205"/>
      <c r="G37" s="208"/>
      <c r="H37" s="203" t="str">
        <f t="shared" si="0"/>
        <v/>
      </c>
      <c r="I37" s="206"/>
    </row>
    <row r="38" spans="2:9" x14ac:dyDescent="0.2">
      <c r="B38" s="243"/>
      <c r="C38" s="193"/>
      <c r="D38" s="205"/>
      <c r="E38" s="205"/>
      <c r="F38" s="205"/>
      <c r="G38" s="208"/>
      <c r="H38" s="203" t="str">
        <f t="shared" si="0"/>
        <v/>
      </c>
      <c r="I38" s="206"/>
    </row>
    <row r="39" spans="2:9" x14ac:dyDescent="0.2">
      <c r="B39" s="243"/>
      <c r="C39" s="193"/>
      <c r="D39" s="205"/>
      <c r="E39" s="205"/>
      <c r="F39" s="205"/>
      <c r="G39" s="208"/>
      <c r="H39" s="203" t="str">
        <f t="shared" si="0"/>
        <v/>
      </c>
      <c r="I39" s="206"/>
    </row>
    <row r="40" spans="2:9" x14ac:dyDescent="0.2">
      <c r="B40" s="243"/>
      <c r="C40" s="193"/>
      <c r="D40" s="205"/>
      <c r="E40" s="205"/>
      <c r="F40" s="205"/>
      <c r="G40" s="208"/>
      <c r="H40" s="203" t="str">
        <f t="shared" si="0"/>
        <v/>
      </c>
      <c r="I40" s="206"/>
    </row>
    <row r="41" spans="2:9" x14ac:dyDescent="0.2">
      <c r="B41" s="243"/>
      <c r="C41" s="193"/>
      <c r="D41" s="205"/>
      <c r="E41" s="205"/>
      <c r="F41" s="205"/>
      <c r="G41" s="241"/>
      <c r="H41" s="203" t="str">
        <f t="shared" si="0"/>
        <v/>
      </c>
      <c r="I41" s="206"/>
    </row>
    <row r="42" spans="2:9" x14ac:dyDescent="0.2">
      <c r="B42" s="243"/>
      <c r="C42" s="193"/>
      <c r="D42" s="205"/>
      <c r="E42" s="205"/>
      <c r="F42" s="205"/>
      <c r="G42" s="241"/>
      <c r="H42" s="203" t="str">
        <f t="shared" si="0"/>
        <v/>
      </c>
      <c r="I42" s="206"/>
    </row>
    <row r="43" spans="2:9" x14ac:dyDescent="0.2">
      <c r="B43" s="243"/>
      <c r="C43" s="193"/>
      <c r="D43" s="205"/>
      <c r="E43" s="205"/>
      <c r="F43" s="205"/>
      <c r="G43" s="241"/>
      <c r="H43" s="203" t="str">
        <f t="shared" si="0"/>
        <v/>
      </c>
      <c r="I43" s="206"/>
    </row>
    <row r="44" spans="2:9" x14ac:dyDescent="0.2">
      <c r="B44" s="243"/>
      <c r="C44" s="193"/>
      <c r="D44" s="205"/>
      <c r="E44" s="205"/>
      <c r="F44" s="205"/>
      <c r="G44" s="241"/>
      <c r="H44" s="203" t="str">
        <f t="shared" si="0"/>
        <v/>
      </c>
      <c r="I44" s="206"/>
    </row>
    <row r="45" spans="2:9" x14ac:dyDescent="0.2">
      <c r="B45" s="243"/>
      <c r="C45" s="193"/>
      <c r="D45" s="205"/>
      <c r="E45" s="205"/>
      <c r="F45" s="205"/>
      <c r="G45" s="241"/>
      <c r="H45" s="203" t="str">
        <f t="shared" si="0"/>
        <v/>
      </c>
      <c r="I45" s="206"/>
    </row>
    <row r="46" spans="2:9" x14ac:dyDescent="0.2">
      <c r="B46" s="243"/>
      <c r="C46" s="193"/>
      <c r="D46" s="205"/>
      <c r="E46" s="205"/>
      <c r="F46" s="205"/>
      <c r="G46" s="241"/>
      <c r="H46" s="203" t="str">
        <f t="shared" si="0"/>
        <v/>
      </c>
      <c r="I46" s="206"/>
    </row>
    <row r="47" spans="2:9" x14ac:dyDescent="0.2">
      <c r="B47" s="243"/>
      <c r="C47" s="193"/>
      <c r="D47" s="205"/>
      <c r="E47" s="205"/>
      <c r="F47" s="205"/>
      <c r="G47" s="241"/>
      <c r="H47" s="203" t="str">
        <f t="shared" si="0"/>
        <v/>
      </c>
      <c r="I47" s="206"/>
    </row>
    <row r="48" spans="2:9" x14ac:dyDescent="0.2">
      <c r="B48" s="243"/>
      <c r="C48" s="193"/>
      <c r="D48" s="205"/>
      <c r="E48" s="205"/>
      <c r="F48" s="205"/>
      <c r="G48" s="241"/>
      <c r="H48" s="203" t="str">
        <f t="shared" si="0"/>
        <v/>
      </c>
      <c r="I48" s="206"/>
    </row>
    <row r="49" spans="2:9" x14ac:dyDescent="0.2">
      <c r="B49" s="243"/>
      <c r="C49" s="193"/>
      <c r="D49" s="205"/>
      <c r="E49" s="205"/>
      <c r="F49" s="205"/>
      <c r="G49" s="241"/>
      <c r="H49" s="203" t="str">
        <f t="shared" si="0"/>
        <v/>
      </c>
      <c r="I49" s="206"/>
    </row>
    <row r="50" spans="2:9" x14ac:dyDescent="0.2">
      <c r="B50" s="243"/>
      <c r="C50" s="193"/>
      <c r="D50" s="205"/>
      <c r="E50" s="205"/>
      <c r="F50" s="205"/>
      <c r="G50" s="241"/>
      <c r="H50" s="203" t="str">
        <f t="shared" si="0"/>
        <v/>
      </c>
      <c r="I50" s="206"/>
    </row>
    <row r="51" spans="2:9" x14ac:dyDescent="0.2">
      <c r="B51" s="243"/>
      <c r="C51" s="193"/>
      <c r="D51" s="205"/>
      <c r="E51" s="205"/>
      <c r="F51" s="205"/>
      <c r="G51" s="241"/>
      <c r="H51" s="203" t="str">
        <f t="shared" si="0"/>
        <v/>
      </c>
      <c r="I51" s="206"/>
    </row>
    <row r="52" spans="2:9" x14ac:dyDescent="0.2">
      <c r="B52" s="243"/>
      <c r="C52" s="193"/>
      <c r="D52" s="205"/>
      <c r="E52" s="205"/>
      <c r="F52" s="205"/>
      <c r="G52" s="241"/>
      <c r="H52" s="203" t="str">
        <f t="shared" si="0"/>
        <v/>
      </c>
      <c r="I52" s="206"/>
    </row>
    <row r="53" spans="2:9" x14ac:dyDescent="0.2">
      <c r="B53" s="243"/>
      <c r="C53" s="193"/>
      <c r="D53" s="205"/>
      <c r="E53" s="205"/>
      <c r="F53" s="205"/>
      <c r="G53" s="241"/>
      <c r="H53" s="203" t="str">
        <f t="shared" si="0"/>
        <v/>
      </c>
      <c r="I53" s="206"/>
    </row>
    <row r="54" spans="2:9" x14ac:dyDescent="0.2">
      <c r="B54" s="243"/>
      <c r="C54" s="193"/>
      <c r="D54" s="205"/>
      <c r="E54" s="205"/>
      <c r="F54" s="205"/>
      <c r="G54" s="241"/>
      <c r="H54" s="203" t="str">
        <f t="shared" si="0"/>
        <v/>
      </c>
      <c r="I54" s="206"/>
    </row>
    <row r="55" spans="2:9" x14ac:dyDescent="0.2">
      <c r="B55" s="243"/>
      <c r="C55" s="193"/>
      <c r="D55" s="205"/>
      <c r="E55" s="205"/>
      <c r="F55" s="205"/>
      <c r="G55" s="241"/>
      <c r="H55" s="203"/>
      <c r="I55" s="206"/>
    </row>
    <row r="56" spans="2:9" x14ac:dyDescent="0.2">
      <c r="B56" s="243"/>
      <c r="C56" s="193"/>
      <c r="D56" s="205"/>
      <c r="E56" s="205"/>
      <c r="F56" s="205"/>
      <c r="G56" s="241"/>
      <c r="H56" s="203"/>
      <c r="I56" s="206"/>
    </row>
    <row r="57" spans="2:9" x14ac:dyDescent="0.2">
      <c r="B57" s="243"/>
      <c r="C57" s="193"/>
      <c r="D57" s="205"/>
      <c r="E57" s="205"/>
      <c r="F57" s="205"/>
      <c r="G57" s="241"/>
      <c r="H57" s="203"/>
      <c r="I57" s="206"/>
    </row>
    <row r="58" spans="2:9" s="224" customFormat="1" ht="24.75" customHeight="1" x14ac:dyDescent="0.2">
      <c r="B58" s="285" t="str">
        <f>$B$10</f>
        <v>C11.2</v>
      </c>
      <c r="C58" s="219" t="s">
        <v>2708</v>
      </c>
      <c r="D58" s="220"/>
      <c r="E58" s="220"/>
      <c r="F58" s="221"/>
      <c r="G58" s="244"/>
      <c r="H58" s="222">
        <f>SUM(H9:H57)</f>
        <v>0</v>
      </c>
      <c r="I58" s="223"/>
    </row>
    <row r="59" spans="2:9" x14ac:dyDescent="0.2">
      <c r="G59" s="239"/>
    </row>
    <row r="60" spans="2:9" x14ac:dyDescent="0.2">
      <c r="G60" s="239"/>
    </row>
    <row r="61" spans="2:9" x14ac:dyDescent="0.2">
      <c r="G61" s="239"/>
    </row>
    <row r="62" spans="2:9" x14ac:dyDescent="0.2">
      <c r="G62" s="239"/>
    </row>
    <row r="63" spans="2:9" x14ac:dyDescent="0.2">
      <c r="G63" s="239"/>
    </row>
    <row r="64" spans="2:9" x14ac:dyDescent="0.2">
      <c r="G64" s="239"/>
    </row>
    <row r="65" spans="7:7" x14ac:dyDescent="0.2">
      <c r="G65" s="239"/>
    </row>
    <row r="66" spans="7:7" x14ac:dyDescent="0.2">
      <c r="G66" s="239"/>
    </row>
    <row r="67" spans="7:7" x14ac:dyDescent="0.2">
      <c r="G67" s="239"/>
    </row>
    <row r="68" spans="7:7" x14ac:dyDescent="0.2">
      <c r="G68" s="239"/>
    </row>
    <row r="69" spans="7:7" x14ac:dyDescent="0.2">
      <c r="G69" s="239"/>
    </row>
    <row r="70" spans="7:7" x14ac:dyDescent="0.2">
      <c r="G70" s="239"/>
    </row>
    <row r="91" spans="3:3" x14ac:dyDescent="0.2">
      <c r="C91" s="194" t="s">
        <v>14</v>
      </c>
    </row>
    <row r="116" spans="6:6" x14ac:dyDescent="0.2">
      <c r="F116" s="289"/>
    </row>
    <row r="117" spans="6:6" x14ac:dyDescent="0.2">
      <c r="F117" s="289"/>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31583-D943-488E-A806-8C48B7F75566}">
  <sheetPr codeName="Sheet81">
    <tabColor rgb="FF92D050"/>
  </sheetPr>
  <dimension ref="B1:I125"/>
  <sheetViews>
    <sheetView view="pageBreakPreview" zoomScale="85" zoomScaleNormal="85" zoomScaleSheetLayoutView="85" workbookViewId="0">
      <selection activeCell="G14" sqref="G14:H20"/>
    </sheetView>
  </sheetViews>
  <sheetFormatPr defaultColWidth="8.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7" width="15.7109375" style="230" customWidth="1"/>
    <col min="8" max="8" width="15.7109375" style="197" customWidth="1"/>
    <col min="9" max="9" width="0.85546875" style="197" customWidth="1"/>
    <col min="10" max="16384" width="8.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230"/>
    </row>
    <row r="4" spans="2:9" ht="12.75" customHeight="1" x14ac:dyDescent="0.2">
      <c r="B4" s="417" t="s">
        <v>8</v>
      </c>
      <c r="C4" s="418"/>
      <c r="D4" s="418"/>
      <c r="E4" s="418"/>
      <c r="F4" s="418"/>
      <c r="G4" s="418"/>
      <c r="H4" s="436" t="str">
        <f>"CHAPTER "&amp;B10</f>
        <v>CHAPTER C11.1</v>
      </c>
      <c r="I4" s="307"/>
    </row>
    <row r="5" spans="2:9" ht="7.5" customHeight="1" x14ac:dyDescent="0.2">
      <c r="B5" s="420" t="str">
        <f>ContractDescription</f>
        <v>REHABILITATION OF PROVINCIAL ROAD P47-3 (KM 38.00 TO KM 48.00) IN THE EMPANGENI REGION</v>
      </c>
      <c r="C5" s="421"/>
      <c r="D5" s="421"/>
      <c r="E5" s="421"/>
      <c r="F5" s="421"/>
      <c r="G5" s="421"/>
      <c r="H5" s="437"/>
      <c r="I5" s="199"/>
    </row>
    <row r="6" spans="2:9" ht="12.75" customHeight="1" x14ac:dyDescent="0.2">
      <c r="B6" s="420"/>
      <c r="C6" s="421"/>
      <c r="D6" s="421"/>
      <c r="E6" s="421"/>
      <c r="F6" s="421"/>
      <c r="G6" s="421"/>
      <c r="H6" s="437"/>
      <c r="I6" s="199"/>
    </row>
    <row r="7" spans="2:9" s="202" customFormat="1" ht="7.5" customHeight="1" x14ac:dyDescent="0.2">
      <c r="B7" s="422"/>
      <c r="C7" s="423"/>
      <c r="D7" s="423"/>
      <c r="E7" s="423"/>
      <c r="F7" s="423"/>
      <c r="G7" s="423"/>
      <c r="H7" s="438"/>
      <c r="I7" s="201"/>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13" si="0">IF(D9="","",F9*G9)</f>
        <v/>
      </c>
      <c r="I9" s="206"/>
    </row>
    <row r="10" spans="2:9" ht="25.5" x14ac:dyDescent="0.2">
      <c r="B10" s="257" t="s">
        <v>2569</v>
      </c>
      <c r="C10" s="204" t="s">
        <v>2568</v>
      </c>
      <c r="D10" s="205"/>
      <c r="E10" s="205"/>
      <c r="F10" s="205"/>
      <c r="G10" s="205"/>
      <c r="H10" s="203" t="str">
        <f t="shared" si="0"/>
        <v/>
      </c>
      <c r="I10" s="206"/>
    </row>
    <row r="11" spans="2:9" x14ac:dyDescent="0.2">
      <c r="B11" s="243"/>
      <c r="C11" s="193"/>
      <c r="D11" s="205"/>
      <c r="E11" s="205"/>
      <c r="F11" s="205"/>
      <c r="G11" s="205"/>
      <c r="H11" s="203" t="str">
        <f t="shared" si="0"/>
        <v/>
      </c>
      <c r="I11" s="206"/>
    </row>
    <row r="12" spans="2:9" x14ac:dyDescent="0.2">
      <c r="B12" s="243" t="s">
        <v>2567</v>
      </c>
      <c r="C12" s="217" t="s">
        <v>2566</v>
      </c>
      <c r="D12" s="205"/>
      <c r="E12" s="213"/>
      <c r="F12" s="207"/>
      <c r="G12" s="213"/>
      <c r="H12" s="203" t="str">
        <f t="shared" si="0"/>
        <v/>
      </c>
    </row>
    <row r="13" spans="2:9" x14ac:dyDescent="0.2">
      <c r="B13" s="243"/>
      <c r="C13" s="216"/>
      <c r="D13" s="213"/>
      <c r="E13" s="213"/>
      <c r="F13" s="207"/>
      <c r="G13" s="213"/>
      <c r="H13" s="203" t="str">
        <f t="shared" si="0"/>
        <v/>
      </c>
    </row>
    <row r="14" spans="2:9" x14ac:dyDescent="0.2">
      <c r="B14" s="243" t="s">
        <v>2565</v>
      </c>
      <c r="C14" s="193" t="s">
        <v>2564</v>
      </c>
      <c r="D14" s="205" t="s">
        <v>2675</v>
      </c>
      <c r="E14" s="205" t="s">
        <v>10</v>
      </c>
      <c r="F14" s="207">
        <v>1200</v>
      </c>
      <c r="G14" s="213"/>
      <c r="H14" s="203"/>
      <c r="I14" s="209"/>
    </row>
    <row r="15" spans="2:9" x14ac:dyDescent="0.2">
      <c r="B15" s="243"/>
      <c r="C15" s="193"/>
      <c r="D15" s="205"/>
      <c r="E15" s="205"/>
      <c r="F15" s="207"/>
      <c r="G15" s="208"/>
      <c r="H15" s="203"/>
      <c r="I15" s="206"/>
    </row>
    <row r="16" spans="2:9" x14ac:dyDescent="0.2">
      <c r="B16" s="243" t="s">
        <v>2563</v>
      </c>
      <c r="C16" s="217" t="s">
        <v>2896</v>
      </c>
      <c r="D16" s="205" t="s">
        <v>2236</v>
      </c>
      <c r="E16" s="213" t="s">
        <v>10</v>
      </c>
      <c r="F16" s="207">
        <v>50</v>
      </c>
      <c r="G16" s="213"/>
      <c r="H16" s="203"/>
    </row>
    <row r="17" spans="2:9" x14ac:dyDescent="0.2">
      <c r="B17" s="243"/>
      <c r="C17" s="193"/>
      <c r="D17" s="205"/>
      <c r="E17" s="213"/>
      <c r="F17" s="207"/>
      <c r="G17" s="213"/>
      <c r="H17" s="203"/>
    </row>
    <row r="18" spans="2:9" x14ac:dyDescent="0.2">
      <c r="B18" s="243"/>
      <c r="C18" s="193"/>
      <c r="D18" s="205"/>
      <c r="E18" s="205"/>
      <c r="F18" s="207"/>
      <c r="G18" s="205"/>
      <c r="H18" s="203"/>
    </row>
    <row r="19" spans="2:9" x14ac:dyDescent="0.2">
      <c r="B19" s="243"/>
      <c r="C19" s="193"/>
      <c r="D19" s="205"/>
      <c r="E19" s="205"/>
      <c r="F19" s="207"/>
      <c r="G19" s="205"/>
      <c r="H19" s="203"/>
    </row>
    <row r="20" spans="2:9" x14ac:dyDescent="0.2">
      <c r="B20" s="243"/>
      <c r="C20" s="193"/>
      <c r="D20" s="205"/>
      <c r="E20" s="205"/>
      <c r="F20" s="207"/>
      <c r="G20" s="205"/>
      <c r="H20" s="203"/>
    </row>
    <row r="21" spans="2:9" x14ac:dyDescent="0.2">
      <c r="B21" s="243"/>
      <c r="C21" s="193"/>
      <c r="D21" s="205"/>
      <c r="E21" s="205"/>
      <c r="F21" s="207"/>
      <c r="G21" s="205"/>
      <c r="H21" s="203"/>
    </row>
    <row r="22" spans="2:9" x14ac:dyDescent="0.2">
      <c r="B22" s="243"/>
      <c r="C22" s="193"/>
      <c r="D22" s="205"/>
      <c r="E22" s="205"/>
      <c r="F22" s="207"/>
      <c r="G22" s="205"/>
      <c r="H22" s="203"/>
    </row>
    <row r="23" spans="2:9" x14ac:dyDescent="0.2">
      <c r="B23" s="243"/>
      <c r="C23" s="193"/>
      <c r="D23" s="205"/>
      <c r="E23" s="205"/>
      <c r="F23" s="207"/>
      <c r="G23" s="205"/>
      <c r="H23" s="203"/>
    </row>
    <row r="24" spans="2:9" s="224" customFormat="1" ht="24.75" customHeight="1" x14ac:dyDescent="0.2">
      <c r="B24" s="285" t="str">
        <f>$B$10</f>
        <v>C11.1</v>
      </c>
      <c r="C24" s="219" t="s">
        <v>2708</v>
      </c>
      <c r="D24" s="220"/>
      <c r="E24" s="220"/>
      <c r="F24" s="221"/>
      <c r="G24" s="221"/>
      <c r="H24" s="222">
        <f>SUM(H10:H23)</f>
        <v>0</v>
      </c>
      <c r="I24" s="223"/>
    </row>
    <row r="41" spans="7:7" x14ac:dyDescent="0.2">
      <c r="G41" s="239"/>
    </row>
    <row r="42" spans="7:7" x14ac:dyDescent="0.2">
      <c r="G42" s="239"/>
    </row>
    <row r="43" spans="7:7" x14ac:dyDescent="0.2">
      <c r="G43" s="239"/>
    </row>
    <row r="44" spans="7:7" x14ac:dyDescent="0.2">
      <c r="G44" s="239"/>
    </row>
    <row r="45" spans="7:7" x14ac:dyDescent="0.2">
      <c r="G45" s="239"/>
    </row>
    <row r="46" spans="7:7" x14ac:dyDescent="0.2">
      <c r="G46" s="239"/>
    </row>
    <row r="47" spans="7:7" x14ac:dyDescent="0.2">
      <c r="G47" s="239"/>
    </row>
    <row r="48" spans="7:7" x14ac:dyDescent="0.2">
      <c r="G48" s="239"/>
    </row>
    <row r="49" spans="7:7" x14ac:dyDescent="0.2">
      <c r="G49" s="239"/>
    </row>
    <row r="50" spans="7:7" x14ac:dyDescent="0.2">
      <c r="G50" s="239"/>
    </row>
    <row r="51" spans="7:7" x14ac:dyDescent="0.2">
      <c r="G51" s="239"/>
    </row>
    <row r="52" spans="7:7" x14ac:dyDescent="0.2">
      <c r="G52" s="239"/>
    </row>
    <row r="53" spans="7:7" x14ac:dyDescent="0.2">
      <c r="G53" s="239"/>
    </row>
    <row r="54" spans="7:7" x14ac:dyDescent="0.2">
      <c r="G54" s="239"/>
    </row>
    <row r="55" spans="7:7" x14ac:dyDescent="0.2">
      <c r="G55" s="239"/>
    </row>
    <row r="56" spans="7:7" x14ac:dyDescent="0.2">
      <c r="G56" s="239"/>
    </row>
    <row r="57" spans="7:7" x14ac:dyDescent="0.2">
      <c r="G57" s="239"/>
    </row>
    <row r="58" spans="7:7" x14ac:dyDescent="0.2">
      <c r="G58" s="239"/>
    </row>
    <row r="59" spans="7:7" x14ac:dyDescent="0.2">
      <c r="G59" s="239"/>
    </row>
    <row r="60" spans="7:7" x14ac:dyDescent="0.2">
      <c r="G60" s="239"/>
    </row>
    <row r="61" spans="7:7" x14ac:dyDescent="0.2">
      <c r="G61" s="239"/>
    </row>
    <row r="62" spans="7:7" x14ac:dyDescent="0.2">
      <c r="G62" s="239"/>
    </row>
    <row r="63" spans="7:7" x14ac:dyDescent="0.2">
      <c r="G63" s="239"/>
    </row>
    <row r="64" spans="7:7" x14ac:dyDescent="0.2">
      <c r="G64" s="239"/>
    </row>
    <row r="65" spans="7:7" x14ac:dyDescent="0.2">
      <c r="G65" s="239"/>
    </row>
    <row r="66" spans="7:7" x14ac:dyDescent="0.2">
      <c r="G66" s="239"/>
    </row>
    <row r="67" spans="7:7" x14ac:dyDescent="0.2">
      <c r="G67" s="239"/>
    </row>
    <row r="68" spans="7:7" x14ac:dyDescent="0.2">
      <c r="G68" s="239"/>
    </row>
    <row r="69" spans="7:7" x14ac:dyDescent="0.2">
      <c r="G69" s="239"/>
    </row>
    <row r="70" spans="7:7" x14ac:dyDescent="0.2">
      <c r="G70" s="239"/>
    </row>
    <row r="91" spans="3:3" x14ac:dyDescent="0.2">
      <c r="C91" s="194" t="s">
        <v>14</v>
      </c>
    </row>
    <row r="116" spans="6:6" x14ac:dyDescent="0.2">
      <c r="F116" s="289"/>
    </row>
    <row r="117" spans="6:6" x14ac:dyDescent="0.2">
      <c r="F117" s="289"/>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6A2C-4E7D-48B5-B906-D11606F7F10D}">
  <sheetPr codeName="Sheet83">
    <tabColor rgb="FF92D050"/>
  </sheetPr>
  <dimension ref="B1:I117"/>
  <sheetViews>
    <sheetView view="pageBreakPreview" zoomScale="60" zoomScaleNormal="85" workbookViewId="0">
      <selection activeCell="G14" sqref="G14:H20"/>
    </sheetView>
  </sheetViews>
  <sheetFormatPr defaultColWidth="8.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7" width="15.7109375" style="230" customWidth="1"/>
    <col min="8" max="8" width="15.7109375" style="197" customWidth="1"/>
    <col min="9" max="9" width="0.85546875" style="197" customWidth="1"/>
    <col min="10" max="16384" width="8.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230"/>
    </row>
    <row r="4" spans="2:9" ht="12.75" customHeight="1" x14ac:dyDescent="0.2">
      <c r="B4" s="417" t="s">
        <v>8</v>
      </c>
      <c r="C4" s="418"/>
      <c r="D4" s="418"/>
      <c r="E4" s="418"/>
      <c r="F4" s="418"/>
      <c r="G4" s="418"/>
      <c r="H4" s="436" t="str">
        <f>"CHAPTER "&amp;B10</f>
        <v>CHAPTER C11.3</v>
      </c>
      <c r="I4" s="307"/>
    </row>
    <row r="5" spans="2:9" ht="7.5" customHeight="1" x14ac:dyDescent="0.2">
      <c r="B5" s="420" t="str">
        <f>ContractDescription</f>
        <v>REHABILITATION OF PROVINCIAL ROAD P47-3 (KM 38.00 TO KM 48.00) IN THE EMPANGENI REGION</v>
      </c>
      <c r="C5" s="421"/>
      <c r="D5" s="421"/>
      <c r="E5" s="421"/>
      <c r="F5" s="421"/>
      <c r="G5" s="421"/>
      <c r="H5" s="437"/>
      <c r="I5" s="199"/>
    </row>
    <row r="6" spans="2:9" ht="12.75" customHeight="1" x14ac:dyDescent="0.2">
      <c r="B6" s="420"/>
      <c r="C6" s="421"/>
      <c r="D6" s="421"/>
      <c r="E6" s="421"/>
      <c r="F6" s="421"/>
      <c r="G6" s="421"/>
      <c r="H6" s="437"/>
      <c r="I6" s="199"/>
    </row>
    <row r="7" spans="2:9" s="202" customFormat="1" ht="7.5" customHeight="1" x14ac:dyDescent="0.2">
      <c r="B7" s="422"/>
      <c r="C7" s="423"/>
      <c r="D7" s="423"/>
      <c r="E7" s="423"/>
      <c r="F7" s="423"/>
      <c r="G7" s="423"/>
      <c r="H7" s="438"/>
      <c r="I7" s="201"/>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13" si="0">IF(D9="","",F9*G9)</f>
        <v/>
      </c>
      <c r="I9" s="206"/>
    </row>
    <row r="10" spans="2:9" x14ac:dyDescent="0.2">
      <c r="B10" s="257" t="s">
        <v>2725</v>
      </c>
      <c r="C10" s="204" t="s">
        <v>2726</v>
      </c>
      <c r="D10" s="205"/>
      <c r="E10" s="205"/>
      <c r="F10" s="205"/>
      <c r="G10" s="205"/>
      <c r="H10" s="203" t="str">
        <f t="shared" si="0"/>
        <v/>
      </c>
      <c r="I10" s="206"/>
    </row>
    <row r="11" spans="2:9" x14ac:dyDescent="0.2">
      <c r="B11" s="243"/>
      <c r="C11" s="193"/>
      <c r="D11" s="205"/>
      <c r="E11" s="205"/>
      <c r="F11" s="205"/>
      <c r="G11" s="205"/>
      <c r="H11" s="203" t="str">
        <f t="shared" si="0"/>
        <v/>
      </c>
      <c r="I11" s="206"/>
    </row>
    <row r="12" spans="2:9" x14ac:dyDescent="0.2">
      <c r="B12" s="243" t="s">
        <v>2586</v>
      </c>
      <c r="C12" s="193" t="s">
        <v>2585</v>
      </c>
      <c r="D12" s="205" t="s">
        <v>38</v>
      </c>
      <c r="E12" s="205" t="s">
        <v>10</v>
      </c>
      <c r="F12" s="205">
        <v>10</v>
      </c>
      <c r="G12" s="205"/>
      <c r="H12" s="203"/>
      <c r="I12" s="206"/>
    </row>
    <row r="13" spans="2:9" x14ac:dyDescent="0.2">
      <c r="B13" s="243"/>
      <c r="C13" s="193"/>
      <c r="D13" s="205"/>
      <c r="E13" s="205"/>
      <c r="F13" s="205"/>
      <c r="G13" s="205"/>
      <c r="H13" s="203" t="str">
        <f t="shared" si="0"/>
        <v/>
      </c>
      <c r="I13" s="206"/>
    </row>
    <row r="14" spans="2:9" x14ac:dyDescent="0.2">
      <c r="B14" s="243"/>
      <c r="C14" s="193"/>
      <c r="D14" s="205"/>
      <c r="E14" s="205"/>
      <c r="F14" s="207"/>
      <c r="G14" s="208"/>
      <c r="H14" s="203"/>
      <c r="I14" s="206"/>
    </row>
    <row r="15" spans="2:9" x14ac:dyDescent="0.2">
      <c r="B15" s="243"/>
      <c r="C15" s="193"/>
      <c r="D15" s="205"/>
      <c r="E15" s="205"/>
      <c r="F15" s="207"/>
      <c r="G15" s="208"/>
      <c r="H15" s="203"/>
      <c r="I15" s="206"/>
    </row>
    <row r="16" spans="2:9" x14ac:dyDescent="0.2">
      <c r="B16" s="243"/>
      <c r="C16" s="193"/>
      <c r="D16" s="205"/>
      <c r="E16" s="205"/>
      <c r="F16" s="207"/>
      <c r="G16" s="208"/>
      <c r="H16" s="203"/>
      <c r="I16" s="206"/>
    </row>
    <row r="17" spans="2:9" x14ac:dyDescent="0.2">
      <c r="B17" s="243"/>
      <c r="C17" s="193"/>
      <c r="D17" s="205"/>
      <c r="E17" s="205"/>
      <c r="F17" s="207"/>
      <c r="G17" s="208"/>
      <c r="H17" s="203"/>
      <c r="I17" s="206"/>
    </row>
    <row r="18" spans="2:9" x14ac:dyDescent="0.2">
      <c r="B18" s="243"/>
      <c r="C18" s="193"/>
      <c r="D18" s="205"/>
      <c r="E18" s="205"/>
      <c r="F18" s="207"/>
      <c r="G18" s="208"/>
      <c r="H18" s="203"/>
      <c r="I18" s="206"/>
    </row>
    <row r="19" spans="2:9" x14ac:dyDescent="0.2">
      <c r="B19" s="243"/>
      <c r="C19" s="193"/>
      <c r="D19" s="205"/>
      <c r="E19" s="205"/>
      <c r="F19" s="207"/>
      <c r="G19" s="208"/>
      <c r="H19" s="203"/>
      <c r="I19" s="206"/>
    </row>
    <row r="20" spans="2:9" x14ac:dyDescent="0.2">
      <c r="B20" s="243"/>
      <c r="C20" s="193"/>
      <c r="D20" s="205"/>
      <c r="E20" s="205"/>
      <c r="F20" s="207"/>
      <c r="G20" s="208"/>
      <c r="H20" s="203"/>
      <c r="I20" s="206"/>
    </row>
    <row r="21" spans="2:9" x14ac:dyDescent="0.2">
      <c r="B21" s="243"/>
      <c r="C21" s="193"/>
      <c r="D21" s="205"/>
      <c r="E21" s="205"/>
      <c r="F21" s="207"/>
      <c r="G21" s="208"/>
      <c r="H21" s="203"/>
      <c r="I21" s="206"/>
    </row>
    <row r="22" spans="2:9" x14ac:dyDescent="0.2">
      <c r="B22" s="243"/>
      <c r="C22" s="193"/>
      <c r="D22" s="205"/>
      <c r="E22" s="205"/>
      <c r="F22" s="207"/>
      <c r="G22" s="208"/>
      <c r="H22" s="203"/>
      <c r="I22" s="206"/>
    </row>
    <row r="23" spans="2:9" x14ac:dyDescent="0.2">
      <c r="B23" s="243"/>
      <c r="C23" s="193"/>
      <c r="D23" s="205"/>
      <c r="E23" s="205"/>
      <c r="F23" s="207"/>
      <c r="G23" s="208"/>
      <c r="H23" s="203"/>
      <c r="I23" s="206"/>
    </row>
    <row r="24" spans="2:9" x14ac:dyDescent="0.2">
      <c r="B24" s="243"/>
      <c r="C24" s="193"/>
      <c r="D24" s="205"/>
      <c r="E24" s="205"/>
      <c r="F24" s="207"/>
      <c r="G24" s="208"/>
      <c r="H24" s="203"/>
      <c r="I24" s="206"/>
    </row>
    <row r="25" spans="2:9" x14ac:dyDescent="0.2">
      <c r="B25" s="243"/>
      <c r="C25" s="193"/>
      <c r="D25" s="205"/>
      <c r="E25" s="205"/>
      <c r="F25" s="207"/>
      <c r="G25" s="208"/>
      <c r="H25" s="203"/>
      <c r="I25" s="206"/>
    </row>
    <row r="26" spans="2:9" x14ac:dyDescent="0.2">
      <c r="B26" s="243"/>
      <c r="C26" s="193"/>
      <c r="D26" s="205"/>
      <c r="E26" s="205"/>
      <c r="F26" s="207"/>
      <c r="G26" s="208"/>
      <c r="H26" s="203"/>
      <c r="I26" s="206"/>
    </row>
    <row r="27" spans="2:9" x14ac:dyDescent="0.2">
      <c r="B27" s="243"/>
      <c r="C27" s="193"/>
      <c r="D27" s="205"/>
      <c r="E27" s="205"/>
      <c r="F27" s="207"/>
      <c r="G27" s="208"/>
      <c r="H27" s="203"/>
      <c r="I27" s="206"/>
    </row>
    <row r="28" spans="2:9" x14ac:dyDescent="0.2">
      <c r="B28" s="243"/>
      <c r="C28" s="193"/>
      <c r="D28" s="205"/>
      <c r="E28" s="205"/>
      <c r="F28" s="207"/>
      <c r="G28" s="208"/>
      <c r="H28" s="203"/>
      <c r="I28" s="206"/>
    </row>
    <row r="29" spans="2:9" x14ac:dyDescent="0.2">
      <c r="B29" s="243"/>
      <c r="C29" s="193"/>
      <c r="D29" s="205"/>
      <c r="E29" s="205"/>
      <c r="F29" s="207"/>
      <c r="G29" s="208"/>
      <c r="H29" s="203"/>
      <c r="I29" s="206"/>
    </row>
    <row r="30" spans="2:9" x14ac:dyDescent="0.2">
      <c r="B30" s="243"/>
      <c r="C30" s="193"/>
      <c r="D30" s="205"/>
      <c r="E30" s="205"/>
      <c r="F30" s="207"/>
      <c r="G30" s="208"/>
      <c r="H30" s="203"/>
      <c r="I30" s="206"/>
    </row>
    <row r="31" spans="2:9" x14ac:dyDescent="0.2">
      <c r="B31" s="243"/>
      <c r="C31" s="193"/>
      <c r="D31" s="205"/>
      <c r="E31" s="205"/>
      <c r="F31" s="207"/>
      <c r="G31" s="208"/>
      <c r="H31" s="203"/>
      <c r="I31" s="206"/>
    </row>
    <row r="32" spans="2:9" x14ac:dyDescent="0.2">
      <c r="B32" s="243"/>
      <c r="C32" s="193"/>
      <c r="D32" s="205"/>
      <c r="E32" s="205"/>
      <c r="F32" s="207"/>
      <c r="G32" s="208"/>
      <c r="H32" s="203"/>
      <c r="I32" s="206"/>
    </row>
    <row r="33" spans="2:9" x14ac:dyDescent="0.2">
      <c r="B33" s="243"/>
      <c r="C33" s="193"/>
      <c r="D33" s="205"/>
      <c r="E33" s="205"/>
      <c r="F33" s="207"/>
      <c r="G33" s="241"/>
      <c r="H33" s="203"/>
      <c r="I33" s="206"/>
    </row>
    <row r="34" spans="2:9" x14ac:dyDescent="0.2">
      <c r="B34" s="243"/>
      <c r="C34" s="193"/>
      <c r="D34" s="205"/>
      <c r="E34" s="205"/>
      <c r="F34" s="207"/>
      <c r="G34" s="241"/>
      <c r="H34" s="203"/>
      <c r="I34" s="206"/>
    </row>
    <row r="35" spans="2:9" x14ac:dyDescent="0.2">
      <c r="B35" s="243"/>
      <c r="C35" s="193"/>
      <c r="D35" s="205"/>
      <c r="E35" s="205"/>
      <c r="F35" s="207"/>
      <c r="G35" s="241"/>
      <c r="H35" s="203"/>
      <c r="I35" s="206"/>
    </row>
    <row r="36" spans="2:9" x14ac:dyDescent="0.2">
      <c r="B36" s="243"/>
      <c r="C36" s="193"/>
      <c r="D36" s="205"/>
      <c r="E36" s="205"/>
      <c r="F36" s="207"/>
      <c r="G36" s="241"/>
      <c r="H36" s="203"/>
      <c r="I36" s="206"/>
    </row>
    <row r="37" spans="2:9" x14ac:dyDescent="0.2">
      <c r="B37" s="243"/>
      <c r="C37" s="193"/>
      <c r="D37" s="205"/>
      <c r="E37" s="205"/>
      <c r="F37" s="207"/>
      <c r="G37" s="241"/>
      <c r="H37" s="203"/>
      <c r="I37" s="206"/>
    </row>
    <row r="38" spans="2:9" x14ac:dyDescent="0.2">
      <c r="B38" s="243"/>
      <c r="C38" s="193"/>
      <c r="D38" s="205"/>
      <c r="E38" s="205"/>
      <c r="F38" s="207"/>
      <c r="G38" s="241"/>
      <c r="H38" s="203"/>
      <c r="I38" s="206"/>
    </row>
    <row r="39" spans="2:9" x14ac:dyDescent="0.2">
      <c r="B39" s="243"/>
      <c r="C39" s="193"/>
      <c r="D39" s="205"/>
      <c r="E39" s="205"/>
      <c r="F39" s="207"/>
      <c r="G39" s="241"/>
      <c r="H39" s="203"/>
      <c r="I39" s="206"/>
    </row>
    <row r="40" spans="2:9" x14ac:dyDescent="0.2">
      <c r="B40" s="243"/>
      <c r="C40" s="193"/>
      <c r="D40" s="205"/>
      <c r="E40" s="205"/>
      <c r="F40" s="207"/>
      <c r="G40" s="241"/>
      <c r="H40" s="203"/>
      <c r="I40" s="206"/>
    </row>
    <row r="41" spans="2:9" x14ac:dyDescent="0.2">
      <c r="B41" s="243"/>
      <c r="C41" s="193"/>
      <c r="D41" s="205"/>
      <c r="E41" s="205"/>
      <c r="F41" s="207"/>
      <c r="G41" s="241"/>
      <c r="H41" s="203"/>
      <c r="I41" s="206"/>
    </row>
    <row r="42" spans="2:9" x14ac:dyDescent="0.2">
      <c r="B42" s="243"/>
      <c r="C42" s="193"/>
      <c r="D42" s="205"/>
      <c r="E42" s="205"/>
      <c r="F42" s="207"/>
      <c r="G42" s="241"/>
      <c r="H42" s="203"/>
      <c r="I42" s="206"/>
    </row>
    <row r="43" spans="2:9" x14ac:dyDescent="0.2">
      <c r="B43" s="243"/>
      <c r="C43" s="193"/>
      <c r="D43" s="205"/>
      <c r="E43" s="205"/>
      <c r="F43" s="207"/>
      <c r="G43" s="241"/>
      <c r="H43" s="203"/>
      <c r="I43" s="206"/>
    </row>
    <row r="44" spans="2:9" x14ac:dyDescent="0.2">
      <c r="B44" s="243"/>
      <c r="C44" s="193"/>
      <c r="D44" s="205"/>
      <c r="E44" s="205"/>
      <c r="F44" s="207"/>
      <c r="G44" s="241"/>
      <c r="H44" s="203"/>
      <c r="I44" s="206"/>
    </row>
    <row r="45" spans="2:9" x14ac:dyDescent="0.2">
      <c r="B45" s="243"/>
      <c r="C45" s="193"/>
      <c r="D45" s="205"/>
      <c r="E45" s="205"/>
      <c r="F45" s="207"/>
      <c r="G45" s="241"/>
      <c r="H45" s="203"/>
      <c r="I45" s="206"/>
    </row>
    <row r="46" spans="2:9" x14ac:dyDescent="0.2">
      <c r="B46" s="243"/>
      <c r="C46" s="193"/>
      <c r="D46" s="205"/>
      <c r="E46" s="205"/>
      <c r="F46" s="207"/>
      <c r="G46" s="241"/>
      <c r="H46" s="203"/>
      <c r="I46" s="206"/>
    </row>
    <row r="47" spans="2:9" x14ac:dyDescent="0.2">
      <c r="B47" s="243"/>
      <c r="C47" s="193"/>
      <c r="D47" s="205"/>
      <c r="E47" s="205"/>
      <c r="F47" s="207"/>
      <c r="G47" s="241"/>
      <c r="H47" s="203"/>
      <c r="I47" s="206"/>
    </row>
    <row r="48" spans="2:9" x14ac:dyDescent="0.2">
      <c r="B48" s="243"/>
      <c r="C48" s="193"/>
      <c r="D48" s="205"/>
      <c r="E48" s="205"/>
      <c r="F48" s="207"/>
      <c r="G48" s="241"/>
      <c r="H48" s="203"/>
      <c r="I48" s="206"/>
    </row>
    <row r="49" spans="2:9" x14ac:dyDescent="0.2">
      <c r="B49" s="243"/>
      <c r="C49" s="193"/>
      <c r="D49" s="205"/>
      <c r="E49" s="205"/>
      <c r="F49" s="207"/>
      <c r="G49" s="241"/>
      <c r="H49" s="203"/>
      <c r="I49" s="206"/>
    </row>
    <row r="50" spans="2:9" x14ac:dyDescent="0.2">
      <c r="B50" s="243"/>
      <c r="C50" s="193"/>
      <c r="D50" s="205"/>
      <c r="E50" s="205"/>
      <c r="F50" s="205"/>
      <c r="G50" s="269"/>
      <c r="H50" s="203"/>
      <c r="I50" s="206"/>
    </row>
    <row r="51" spans="2:9" s="224" customFormat="1" ht="24.75" customHeight="1" x14ac:dyDescent="0.2">
      <c r="B51" s="285" t="str">
        <f>$B$10</f>
        <v>C11.3</v>
      </c>
      <c r="C51" s="219" t="s">
        <v>2708</v>
      </c>
      <c r="D51" s="220"/>
      <c r="E51" s="220"/>
      <c r="F51" s="221"/>
      <c r="G51" s="244"/>
      <c r="H51" s="222">
        <f>SUM(H9:H50)</f>
        <v>0</v>
      </c>
      <c r="I51" s="223"/>
    </row>
    <row r="52" spans="2:9" x14ac:dyDescent="0.2">
      <c r="G52" s="239"/>
    </row>
    <row r="53" spans="2:9" x14ac:dyDescent="0.2">
      <c r="G53" s="239"/>
    </row>
    <row r="54" spans="2:9" x14ac:dyDescent="0.2">
      <c r="G54" s="239"/>
    </row>
    <row r="55" spans="2:9" x14ac:dyDescent="0.2">
      <c r="G55" s="239"/>
    </row>
    <row r="56" spans="2:9" x14ac:dyDescent="0.2">
      <c r="G56" s="239"/>
    </row>
    <row r="57" spans="2:9" x14ac:dyDescent="0.2">
      <c r="G57" s="239"/>
    </row>
    <row r="58" spans="2:9" x14ac:dyDescent="0.2">
      <c r="G58" s="239"/>
    </row>
    <row r="59" spans="2:9" x14ac:dyDescent="0.2">
      <c r="G59" s="239"/>
    </row>
    <row r="60" spans="2:9" x14ac:dyDescent="0.2">
      <c r="G60" s="239"/>
    </row>
    <row r="61" spans="2:9" x14ac:dyDescent="0.2">
      <c r="G61" s="239"/>
    </row>
    <row r="62" spans="2:9" x14ac:dyDescent="0.2">
      <c r="G62" s="239"/>
    </row>
    <row r="83" spans="3:3" x14ac:dyDescent="0.2">
      <c r="C83" s="194" t="s">
        <v>14</v>
      </c>
    </row>
    <row r="108" spans="6:6" x14ac:dyDescent="0.2">
      <c r="F108" s="289"/>
    </row>
    <row r="109" spans="6:6" x14ac:dyDescent="0.2">
      <c r="F109" s="289"/>
    </row>
    <row r="110" spans="6:6" x14ac:dyDescent="0.2">
      <c r="F110" s="289"/>
    </row>
    <row r="111" spans="6:6" x14ac:dyDescent="0.2">
      <c r="F111" s="289"/>
    </row>
    <row r="112" spans="6:6" x14ac:dyDescent="0.2">
      <c r="F112" s="289"/>
    </row>
    <row r="113" spans="6:6" x14ac:dyDescent="0.2">
      <c r="F113" s="289"/>
    </row>
    <row r="114" spans="6:6" x14ac:dyDescent="0.2">
      <c r="F114" s="289"/>
    </row>
    <row r="115" spans="6:6" x14ac:dyDescent="0.2">
      <c r="F115" s="289"/>
    </row>
    <row r="116" spans="6:6" x14ac:dyDescent="0.2">
      <c r="F116" s="289"/>
    </row>
    <row r="117" spans="6:6" x14ac:dyDescent="0.2">
      <c r="F117" s="289"/>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BD44-F7BE-429D-BF9B-1CE9F724029C}">
  <sheetPr codeName="Sheet84">
    <tabColor rgb="FF92D050"/>
    <pageSetUpPr fitToPage="1"/>
  </sheetPr>
  <dimension ref="A1:I125"/>
  <sheetViews>
    <sheetView view="pageBreakPreview" zoomScale="70" zoomScaleNormal="85" zoomScaleSheetLayoutView="70" workbookViewId="0">
      <selection activeCell="T30" sqref="T30"/>
    </sheetView>
  </sheetViews>
  <sheetFormatPr defaultColWidth="8.85546875" defaultRowHeight="12.75" x14ac:dyDescent="0.2"/>
  <cols>
    <col min="1" max="1" width="0.85546875" style="198" customWidth="1"/>
    <col min="2" max="2" width="11.7109375" style="245" customWidth="1"/>
    <col min="3" max="3" width="47.7109375" style="194" customWidth="1"/>
    <col min="4" max="4" width="13.7109375" style="230" customWidth="1"/>
    <col min="5" max="5" width="5.7109375" style="230" customWidth="1"/>
    <col min="6" max="6" width="11" style="230" customWidth="1"/>
    <col min="7" max="7" width="12.85546875" style="230" customWidth="1"/>
    <col min="8" max="8" width="18.42578125" style="197" customWidth="1"/>
    <col min="9" max="9" width="0.85546875" style="197" customWidth="1"/>
    <col min="10" max="16384" width="8.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230"/>
    </row>
    <row r="4" spans="2:9" ht="12.75" customHeight="1" x14ac:dyDescent="0.2">
      <c r="B4" s="417" t="s">
        <v>8</v>
      </c>
      <c r="C4" s="418"/>
      <c r="D4" s="418"/>
      <c r="E4" s="418"/>
      <c r="F4" s="418"/>
      <c r="G4" s="418"/>
      <c r="H4" s="436" t="str">
        <f>"CHAPTER "&amp;B10</f>
        <v>CHAPTER C11.4</v>
      </c>
      <c r="I4" s="307"/>
    </row>
    <row r="5" spans="2:9" ht="7.5" customHeight="1" x14ac:dyDescent="0.2">
      <c r="B5" s="487" t="str">
        <f>ContractDescription</f>
        <v>REHABILITATION OF PROVINCIAL ROAD P47-3 (KM 38.00 TO KM 48.00) IN THE EMPANGENI REGION</v>
      </c>
      <c r="C5" s="413"/>
      <c r="D5" s="413"/>
      <c r="E5" s="413"/>
      <c r="F5" s="413"/>
      <c r="G5" s="413"/>
      <c r="H5" s="437"/>
      <c r="I5" s="199"/>
    </row>
    <row r="6" spans="2:9" ht="12.75" customHeight="1" x14ac:dyDescent="0.2">
      <c r="B6" s="487"/>
      <c r="C6" s="413"/>
      <c r="D6" s="413"/>
      <c r="E6" s="413"/>
      <c r="F6" s="413"/>
      <c r="G6" s="413"/>
      <c r="H6" s="437"/>
      <c r="I6" s="199"/>
    </row>
    <row r="7" spans="2:9" s="202" customFormat="1" ht="7.5" customHeight="1" x14ac:dyDescent="0.2">
      <c r="B7" s="488"/>
      <c r="C7" s="489"/>
      <c r="D7" s="489"/>
      <c r="E7" s="489"/>
      <c r="F7" s="489"/>
      <c r="G7" s="489"/>
      <c r="H7" s="438"/>
      <c r="I7" s="201"/>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12" si="0">IF(D9="","",F9*G9)</f>
        <v/>
      </c>
      <c r="I9" s="206"/>
    </row>
    <row r="10" spans="2:9" x14ac:dyDescent="0.2">
      <c r="B10" s="257" t="s">
        <v>2759</v>
      </c>
      <c r="C10" s="204" t="s">
        <v>2758</v>
      </c>
      <c r="D10" s="205"/>
      <c r="E10" s="205"/>
      <c r="F10" s="205"/>
      <c r="G10" s="205"/>
      <c r="H10" s="203"/>
      <c r="I10" s="206"/>
    </row>
    <row r="11" spans="2:9" x14ac:dyDescent="0.2">
      <c r="B11" s="243"/>
      <c r="C11" s="193"/>
      <c r="D11" s="205"/>
      <c r="E11" s="205"/>
      <c r="F11" s="205"/>
      <c r="G11" s="205"/>
      <c r="H11" s="203"/>
      <c r="I11" s="206"/>
    </row>
    <row r="12" spans="2:9" x14ac:dyDescent="0.2">
      <c r="B12" s="243"/>
      <c r="C12" s="193"/>
      <c r="D12" s="205"/>
      <c r="E12" s="205"/>
      <c r="F12" s="205"/>
      <c r="G12" s="205"/>
      <c r="H12" s="203" t="str">
        <f t="shared" si="0"/>
        <v/>
      </c>
      <c r="I12" s="206"/>
    </row>
    <row r="13" spans="2:9" x14ac:dyDescent="0.2">
      <c r="B13" s="243"/>
      <c r="C13" s="193"/>
      <c r="D13" s="205"/>
      <c r="E13" s="205"/>
      <c r="F13" s="205"/>
      <c r="G13" s="205"/>
      <c r="H13" s="203"/>
      <c r="I13" s="206"/>
    </row>
    <row r="14" spans="2:9" ht="18" customHeight="1" x14ac:dyDescent="0.2">
      <c r="B14" s="243"/>
      <c r="C14" s="340"/>
      <c r="D14" s="205"/>
      <c r="E14" s="205"/>
      <c r="F14" s="205"/>
      <c r="G14" s="269"/>
      <c r="H14" s="203"/>
      <c r="I14" s="206"/>
    </row>
    <row r="15" spans="2:9" x14ac:dyDescent="0.2">
      <c r="B15" s="243"/>
      <c r="C15" s="193"/>
      <c r="D15" s="205"/>
      <c r="E15" s="205"/>
      <c r="F15" s="205"/>
      <c r="G15" s="269"/>
      <c r="H15" s="203"/>
      <c r="I15" s="206"/>
    </row>
    <row r="16" spans="2:9" ht="13.9" customHeight="1" x14ac:dyDescent="0.2">
      <c r="B16" s="243"/>
      <c r="C16" s="193"/>
      <c r="D16" s="205"/>
      <c r="E16" s="205"/>
      <c r="F16" s="207"/>
      <c r="G16" s="241"/>
      <c r="H16" s="203"/>
      <c r="I16" s="209"/>
    </row>
    <row r="17" spans="2:9" x14ac:dyDescent="0.2">
      <c r="B17" s="243"/>
      <c r="C17" s="193"/>
      <c r="D17" s="205"/>
      <c r="E17" s="205"/>
      <c r="F17" s="207"/>
      <c r="G17" s="269"/>
      <c r="H17" s="203"/>
      <c r="I17" s="206"/>
    </row>
    <row r="18" spans="2:9" x14ac:dyDescent="0.2">
      <c r="B18" s="243"/>
      <c r="C18" s="193"/>
      <c r="D18" s="205"/>
      <c r="E18" s="213"/>
      <c r="F18" s="207"/>
      <c r="G18" s="241"/>
      <c r="H18" s="203"/>
    </row>
    <row r="19" spans="2:9" x14ac:dyDescent="0.2">
      <c r="B19" s="243"/>
      <c r="C19" s="217"/>
      <c r="D19" s="205"/>
      <c r="E19" s="213"/>
      <c r="F19" s="207"/>
      <c r="G19" s="241"/>
      <c r="H19" s="203"/>
    </row>
    <row r="20" spans="2:9" x14ac:dyDescent="0.2">
      <c r="B20" s="243"/>
      <c r="C20" s="216"/>
      <c r="D20" s="205"/>
      <c r="E20" s="213"/>
      <c r="F20" s="207"/>
      <c r="G20" s="241"/>
      <c r="H20" s="203"/>
    </row>
    <row r="21" spans="2:9" x14ac:dyDescent="0.2">
      <c r="B21" s="243"/>
      <c r="C21" s="216"/>
      <c r="D21" s="213"/>
      <c r="E21" s="213"/>
      <c r="F21" s="207"/>
      <c r="G21" s="271"/>
      <c r="H21" s="203"/>
    </row>
    <row r="22" spans="2:9" x14ac:dyDescent="0.2">
      <c r="B22" s="243"/>
      <c r="C22" s="193"/>
      <c r="D22" s="205"/>
      <c r="E22" s="213"/>
      <c r="F22" s="207"/>
      <c r="G22" s="270"/>
      <c r="H22" s="203"/>
    </row>
    <row r="23" spans="2:9" x14ac:dyDescent="0.2">
      <c r="B23" s="243"/>
      <c r="C23" s="193"/>
      <c r="D23" s="205"/>
      <c r="E23" s="213"/>
      <c r="F23" s="207"/>
      <c r="G23" s="271"/>
      <c r="H23" s="203"/>
    </row>
    <row r="24" spans="2:9" ht="23.25" customHeight="1" x14ac:dyDescent="0.2">
      <c r="B24" s="243"/>
      <c r="C24" s="193"/>
      <c r="D24" s="205"/>
      <c r="E24" s="205"/>
      <c r="F24" s="207"/>
      <c r="G24" s="270"/>
      <c r="H24" s="203"/>
      <c r="I24" s="206"/>
    </row>
    <row r="25" spans="2:9" x14ac:dyDescent="0.2">
      <c r="B25" s="243"/>
      <c r="C25" s="193"/>
      <c r="D25" s="205"/>
      <c r="E25" s="205"/>
      <c r="F25" s="207"/>
      <c r="G25" s="269"/>
      <c r="H25" s="203"/>
      <c r="I25" s="206"/>
    </row>
    <row r="26" spans="2:9" ht="12.75" hidden="1" customHeight="1" x14ac:dyDescent="0.2">
      <c r="B26" s="243"/>
      <c r="C26" s="193"/>
      <c r="D26" s="205"/>
      <c r="E26" s="205"/>
      <c r="F26" s="205"/>
      <c r="G26" s="205"/>
      <c r="H26" s="203"/>
      <c r="I26" s="206"/>
    </row>
    <row r="27" spans="2:9" s="224" customFormat="1" ht="19.5" hidden="1" customHeight="1" x14ac:dyDescent="0.2">
      <c r="B27" s="284"/>
      <c r="C27" s="219"/>
      <c r="D27" s="220"/>
      <c r="E27" s="220"/>
      <c r="F27" s="221"/>
      <c r="G27" s="221"/>
      <c r="H27" s="222"/>
      <c r="I27" s="223"/>
    </row>
    <row r="28" spans="2:9" ht="12.75" hidden="1" customHeight="1" x14ac:dyDescent="0.2">
      <c r="B28" s="413"/>
      <c r="C28" s="413"/>
      <c r="D28" s="413"/>
      <c r="E28" s="413"/>
      <c r="F28" s="414"/>
      <c r="G28" s="414"/>
      <c r="H28" s="414"/>
    </row>
    <row r="29" spans="2:9" ht="12.75" hidden="1" customHeight="1" x14ac:dyDescent="0.2">
      <c r="B29" s="413"/>
      <c r="C29" s="413"/>
      <c r="D29" s="413"/>
      <c r="E29" s="413"/>
      <c r="F29" s="414"/>
      <c r="G29" s="414"/>
      <c r="H29" s="414"/>
    </row>
    <row r="30" spans="2:9" ht="12.75" hidden="1" customHeight="1" x14ac:dyDescent="0.2">
      <c r="B30" s="416"/>
      <c r="C30" s="416"/>
      <c r="D30" s="416"/>
      <c r="E30" s="416"/>
      <c r="F30" s="415"/>
      <c r="G30" s="415"/>
      <c r="H30" s="415"/>
    </row>
    <row r="31" spans="2:9" ht="12.75" hidden="1" customHeight="1" x14ac:dyDescent="0.2">
      <c r="B31" s="417"/>
      <c r="C31" s="418"/>
      <c r="D31" s="418"/>
      <c r="E31" s="418"/>
      <c r="F31" s="418"/>
      <c r="G31" s="418"/>
      <c r="H31" s="419"/>
      <c r="I31" s="307"/>
    </row>
    <row r="32" spans="2:9" ht="12.75" hidden="1" customHeight="1" x14ac:dyDescent="0.2">
      <c r="B32" s="420"/>
      <c r="C32" s="421"/>
      <c r="D32" s="421"/>
      <c r="E32" s="421"/>
      <c r="F32" s="421"/>
      <c r="G32" s="421"/>
      <c r="H32" s="414"/>
      <c r="I32" s="199"/>
    </row>
    <row r="33" spans="2:9" ht="12.75" hidden="1" customHeight="1" x14ac:dyDescent="0.2">
      <c r="B33" s="420"/>
      <c r="C33" s="421"/>
      <c r="D33" s="421"/>
      <c r="E33" s="421"/>
      <c r="F33" s="421"/>
      <c r="G33" s="421"/>
      <c r="H33" s="414"/>
      <c r="I33" s="199"/>
    </row>
    <row r="34" spans="2:9" ht="12.75" hidden="1" customHeight="1" x14ac:dyDescent="0.2">
      <c r="B34" s="422"/>
      <c r="C34" s="423"/>
      <c r="D34" s="423"/>
      <c r="E34" s="423"/>
      <c r="F34" s="423"/>
      <c r="G34" s="423"/>
      <c r="H34" s="415"/>
      <c r="I34" s="199"/>
    </row>
    <row r="35" spans="2:9" s="202" customFormat="1" ht="24.95" hidden="1" customHeight="1" x14ac:dyDescent="0.2">
      <c r="B35" s="236"/>
      <c r="C35" s="200"/>
      <c r="D35" s="200"/>
      <c r="E35" s="200"/>
      <c r="F35" s="200"/>
      <c r="G35" s="200"/>
      <c r="H35" s="200"/>
      <c r="I35" s="201"/>
    </row>
    <row r="36" spans="2:9" s="224" customFormat="1" ht="19.5" hidden="1" customHeight="1" x14ac:dyDescent="0.2">
      <c r="B36" s="284"/>
      <c r="C36" s="219"/>
      <c r="D36" s="220"/>
      <c r="E36" s="220"/>
      <c r="F36" s="221"/>
      <c r="G36" s="221"/>
      <c r="H36" s="222"/>
      <c r="I36" s="223"/>
    </row>
    <row r="37" spans="2:9" ht="12.75" hidden="1" customHeight="1" x14ac:dyDescent="0.2">
      <c r="B37" s="243"/>
      <c r="C37" s="193"/>
      <c r="D37" s="205"/>
      <c r="E37" s="205"/>
      <c r="F37" s="205"/>
      <c r="G37" s="205"/>
      <c r="H37" s="203"/>
      <c r="I37" s="206"/>
    </row>
    <row r="38" spans="2:9" x14ac:dyDescent="0.2">
      <c r="B38" s="243"/>
      <c r="C38" s="193"/>
      <c r="D38" s="205"/>
      <c r="E38" s="213"/>
      <c r="F38" s="207"/>
      <c r="G38" s="208"/>
      <c r="H38" s="203"/>
    </row>
    <row r="39" spans="2:9" x14ac:dyDescent="0.2">
      <c r="B39" s="243"/>
      <c r="C39" s="217"/>
      <c r="D39" s="205"/>
      <c r="E39" s="213"/>
      <c r="F39" s="207"/>
      <c r="G39" s="208"/>
      <c r="H39" s="203"/>
    </row>
    <row r="40" spans="2:9" x14ac:dyDescent="0.2">
      <c r="B40" s="243"/>
      <c r="C40" s="217"/>
      <c r="D40" s="205"/>
      <c r="E40" s="213"/>
      <c r="F40" s="207"/>
      <c r="G40" s="270"/>
      <c r="H40" s="203"/>
    </row>
    <row r="41" spans="2:9" x14ac:dyDescent="0.2">
      <c r="B41" s="243"/>
      <c r="C41" s="216"/>
      <c r="D41" s="213"/>
      <c r="E41" s="213"/>
      <c r="F41" s="207"/>
      <c r="G41" s="271"/>
      <c r="H41" s="203"/>
    </row>
    <row r="42" spans="2:9" x14ac:dyDescent="0.2">
      <c r="B42" s="243"/>
      <c r="C42" s="217"/>
      <c r="D42" s="205"/>
      <c r="E42" s="205"/>
      <c r="F42" s="207"/>
      <c r="G42" s="269"/>
      <c r="H42" s="203"/>
      <c r="I42" s="206"/>
    </row>
    <row r="43" spans="2:9" x14ac:dyDescent="0.2">
      <c r="B43" s="243"/>
      <c r="C43" s="193"/>
      <c r="D43" s="205"/>
      <c r="E43" s="205"/>
      <c r="F43" s="207"/>
      <c r="G43" s="269"/>
      <c r="H43" s="203"/>
      <c r="I43" s="206"/>
    </row>
    <row r="44" spans="2:9" x14ac:dyDescent="0.2">
      <c r="B44" s="243"/>
      <c r="C44" s="193"/>
      <c r="D44" s="205"/>
      <c r="E44" s="205"/>
      <c r="F44" s="207"/>
      <c r="G44" s="241"/>
      <c r="H44" s="203"/>
      <c r="I44" s="209"/>
    </row>
    <row r="45" spans="2:9" x14ac:dyDescent="0.2">
      <c r="B45" s="243"/>
      <c r="C45" s="193"/>
      <c r="D45" s="205"/>
      <c r="E45" s="205"/>
      <c r="F45" s="207"/>
      <c r="G45" s="241"/>
      <c r="H45" s="203"/>
      <c r="I45" s="206"/>
    </row>
    <row r="46" spans="2:9" x14ac:dyDescent="0.2">
      <c r="B46" s="243"/>
      <c r="C46" s="217"/>
      <c r="D46" s="205"/>
      <c r="E46" s="205"/>
      <c r="F46" s="207"/>
      <c r="G46" s="241"/>
      <c r="H46" s="203"/>
      <c r="I46" s="209"/>
    </row>
    <row r="47" spans="2:9" x14ac:dyDescent="0.2">
      <c r="B47" s="243"/>
      <c r="C47" s="193"/>
      <c r="D47" s="205"/>
      <c r="E47" s="205"/>
      <c r="F47" s="207"/>
      <c r="G47" s="269"/>
      <c r="H47" s="203"/>
      <c r="I47" s="206"/>
    </row>
    <row r="48" spans="2:9" ht="12.75" hidden="1" customHeight="1" x14ac:dyDescent="0.2">
      <c r="B48" s="243"/>
      <c r="C48" s="217"/>
      <c r="D48" s="205"/>
      <c r="E48" s="205"/>
      <c r="F48" s="205"/>
      <c r="G48" s="241"/>
      <c r="H48" s="203"/>
      <c r="I48" s="206"/>
    </row>
    <row r="49" spans="2:9" s="224" customFormat="1" ht="19.5" hidden="1" customHeight="1" x14ac:dyDescent="0.2">
      <c r="B49" s="284"/>
      <c r="C49" s="219"/>
      <c r="D49" s="220"/>
      <c r="E49" s="220"/>
      <c r="F49" s="221"/>
      <c r="G49" s="244"/>
      <c r="H49" s="222"/>
      <c r="I49" s="223"/>
    </row>
    <row r="50" spans="2:9" ht="12.75" hidden="1" customHeight="1" x14ac:dyDescent="0.2">
      <c r="B50" s="418"/>
      <c r="C50" s="418"/>
      <c r="D50" s="418"/>
      <c r="E50" s="418"/>
      <c r="F50" s="419"/>
      <c r="G50" s="419"/>
      <c r="H50" s="419"/>
    </row>
    <row r="51" spans="2:9" ht="12.75" hidden="1" customHeight="1" x14ac:dyDescent="0.2">
      <c r="B51" s="413"/>
      <c r="C51" s="413"/>
      <c r="D51" s="413"/>
      <c r="E51" s="413"/>
      <c r="F51" s="414"/>
      <c r="G51" s="414"/>
      <c r="H51" s="414"/>
    </row>
    <row r="52" spans="2:9" ht="12.75" hidden="1" customHeight="1" x14ac:dyDescent="0.2">
      <c r="B52" s="416"/>
      <c r="C52" s="416"/>
      <c r="D52" s="416"/>
      <c r="E52" s="416"/>
      <c r="F52" s="415"/>
      <c r="G52" s="415"/>
      <c r="H52" s="415"/>
    </row>
    <row r="53" spans="2:9" ht="12.75" hidden="1" customHeight="1" x14ac:dyDescent="0.2">
      <c r="B53" s="417"/>
      <c r="C53" s="418"/>
      <c r="D53" s="418"/>
      <c r="E53" s="418"/>
      <c r="F53" s="418"/>
      <c r="G53" s="418"/>
      <c r="H53" s="419"/>
      <c r="I53" s="307"/>
    </row>
    <row r="54" spans="2:9" ht="12.75" hidden="1" customHeight="1" x14ac:dyDescent="0.2">
      <c r="B54" s="420"/>
      <c r="C54" s="421"/>
      <c r="D54" s="421"/>
      <c r="E54" s="421"/>
      <c r="F54" s="421"/>
      <c r="G54" s="421"/>
      <c r="H54" s="414"/>
      <c r="I54" s="199"/>
    </row>
    <row r="55" spans="2:9" ht="12.75" hidden="1" customHeight="1" x14ac:dyDescent="0.2">
      <c r="B55" s="420"/>
      <c r="C55" s="421"/>
      <c r="D55" s="421"/>
      <c r="E55" s="421"/>
      <c r="F55" s="421"/>
      <c r="G55" s="421"/>
      <c r="H55" s="414"/>
      <c r="I55" s="199"/>
    </row>
    <row r="56" spans="2:9" ht="12.75" hidden="1" customHeight="1" x14ac:dyDescent="0.2">
      <c r="B56" s="422"/>
      <c r="C56" s="423"/>
      <c r="D56" s="423"/>
      <c r="E56" s="423"/>
      <c r="F56" s="423"/>
      <c r="G56" s="423"/>
      <c r="H56" s="415"/>
      <c r="I56" s="199"/>
    </row>
    <row r="57" spans="2:9" s="202" customFormat="1" ht="24.95" hidden="1" customHeight="1" x14ac:dyDescent="0.2">
      <c r="B57" s="236"/>
      <c r="C57" s="200"/>
      <c r="D57" s="200"/>
      <c r="E57" s="200"/>
      <c r="F57" s="200"/>
      <c r="G57" s="240"/>
      <c r="H57" s="200"/>
      <c r="I57" s="201"/>
    </row>
    <row r="58" spans="2:9" s="224" customFormat="1" ht="19.5" hidden="1" customHeight="1" x14ac:dyDescent="0.2">
      <c r="B58" s="284"/>
      <c r="C58" s="219"/>
      <c r="D58" s="220"/>
      <c r="E58" s="220"/>
      <c r="F58" s="221"/>
      <c r="G58" s="244"/>
      <c r="H58" s="222"/>
      <c r="I58" s="223"/>
    </row>
    <row r="59" spans="2:9" ht="12.75" hidden="1" customHeight="1" x14ac:dyDescent="0.2">
      <c r="B59" s="243"/>
      <c r="C59" s="210"/>
      <c r="D59" s="205"/>
      <c r="E59" s="205"/>
      <c r="F59" s="205"/>
      <c r="G59" s="241"/>
      <c r="H59" s="203"/>
      <c r="I59" s="206"/>
    </row>
    <row r="60" spans="2:9" ht="12.75" hidden="1" customHeight="1" x14ac:dyDescent="0.2">
      <c r="B60" s="243"/>
      <c r="C60" s="193"/>
      <c r="D60" s="205"/>
      <c r="E60" s="205"/>
      <c r="F60" s="205"/>
      <c r="G60" s="241"/>
      <c r="H60" s="203"/>
      <c r="I60" s="206"/>
    </row>
    <row r="61" spans="2:9" x14ac:dyDescent="0.2">
      <c r="B61" s="243"/>
      <c r="C61" s="193"/>
      <c r="D61" s="205"/>
      <c r="E61" s="213"/>
      <c r="F61" s="213"/>
      <c r="G61" s="241"/>
      <c r="H61" s="203"/>
      <c r="I61" s="206"/>
    </row>
    <row r="62" spans="2:9" x14ac:dyDescent="0.2">
      <c r="B62" s="243"/>
      <c r="C62" s="193"/>
      <c r="D62" s="205"/>
      <c r="E62" s="205"/>
      <c r="F62" s="205"/>
      <c r="G62" s="241"/>
      <c r="H62" s="203"/>
      <c r="I62" s="206"/>
    </row>
    <row r="63" spans="2:9" x14ac:dyDescent="0.2">
      <c r="B63" s="243"/>
      <c r="C63" s="193"/>
      <c r="D63" s="205"/>
      <c r="E63" s="205"/>
      <c r="F63" s="207"/>
      <c r="G63" s="269"/>
      <c r="H63" s="203"/>
      <c r="I63" s="206"/>
    </row>
    <row r="64" spans="2:9" x14ac:dyDescent="0.2">
      <c r="B64" s="257"/>
      <c r="C64" s="204"/>
      <c r="D64" s="258"/>
      <c r="E64" s="258"/>
      <c r="F64" s="207"/>
      <c r="G64" s="270"/>
      <c r="H64" s="203"/>
      <c r="I64" s="206"/>
    </row>
    <row r="65" spans="2:9" s="224" customFormat="1" ht="24.75" customHeight="1" x14ac:dyDescent="0.2">
      <c r="B65" s="285" t="str">
        <f>$B$10</f>
        <v>C11.4</v>
      </c>
      <c r="C65" s="219" t="s">
        <v>2708</v>
      </c>
      <c r="D65" s="220"/>
      <c r="E65" s="220"/>
      <c r="F65" s="221"/>
      <c r="G65" s="244"/>
      <c r="H65" s="222">
        <f>SUM(H58:H64)</f>
        <v>0</v>
      </c>
      <c r="I65" s="223"/>
    </row>
    <row r="66" spans="2:9" x14ac:dyDescent="0.2">
      <c r="B66" s="257"/>
      <c r="C66" s="204"/>
      <c r="D66" s="205"/>
      <c r="E66" s="213"/>
      <c r="F66" s="207"/>
      <c r="G66" s="241"/>
      <c r="H66" s="203"/>
    </row>
    <row r="67" spans="2:9" x14ac:dyDescent="0.2">
      <c r="B67" s="243"/>
      <c r="C67" s="217"/>
      <c r="D67" s="205"/>
      <c r="E67" s="213"/>
      <c r="F67" s="207"/>
      <c r="G67" s="241"/>
      <c r="H67" s="203"/>
    </row>
    <row r="68" spans="2:9" x14ac:dyDescent="0.2">
      <c r="B68" s="243"/>
      <c r="C68" s="217"/>
      <c r="D68" s="205"/>
      <c r="E68" s="213"/>
      <c r="F68" s="207"/>
      <c r="G68" s="241"/>
      <c r="H68" s="203"/>
    </row>
    <row r="69" spans="2:9" x14ac:dyDescent="0.2">
      <c r="B69" s="243"/>
      <c r="C69" s="216"/>
      <c r="D69" s="213"/>
      <c r="E69" s="213"/>
      <c r="F69" s="207"/>
      <c r="G69" s="271"/>
      <c r="H69" s="203"/>
    </row>
    <row r="70" spans="2:9" x14ac:dyDescent="0.2">
      <c r="B70" s="243"/>
      <c r="C70" s="193"/>
      <c r="D70" s="205"/>
      <c r="E70" s="213"/>
      <c r="F70" s="207"/>
      <c r="G70" s="270"/>
      <c r="H70" s="203"/>
    </row>
    <row r="71" spans="2:9" x14ac:dyDescent="0.2">
      <c r="B71" s="243"/>
      <c r="C71" s="193"/>
      <c r="D71" s="205"/>
      <c r="E71" s="213"/>
      <c r="F71" s="207"/>
      <c r="G71" s="213"/>
      <c r="H71" s="203"/>
    </row>
    <row r="72" spans="2:9" x14ac:dyDescent="0.2">
      <c r="B72" s="257"/>
      <c r="C72" s="218"/>
      <c r="D72" s="205"/>
      <c r="E72" s="205"/>
      <c r="F72" s="207"/>
      <c r="G72" s="205"/>
      <c r="H72" s="203"/>
      <c r="I72" s="206"/>
    </row>
    <row r="73" spans="2:9" x14ac:dyDescent="0.2">
      <c r="B73" s="243"/>
      <c r="C73" s="193"/>
      <c r="D73" s="205"/>
      <c r="E73" s="205"/>
      <c r="F73" s="207"/>
      <c r="G73" s="205"/>
      <c r="H73" s="203"/>
      <c r="I73" s="206"/>
    </row>
    <row r="74" spans="2:9" x14ac:dyDescent="0.2">
      <c r="B74" s="243"/>
      <c r="C74" s="193"/>
      <c r="D74" s="205"/>
      <c r="E74" s="205"/>
      <c r="F74" s="207"/>
      <c r="G74" s="208"/>
      <c r="H74" s="203"/>
      <c r="I74" s="209"/>
    </row>
    <row r="75" spans="2:9" x14ac:dyDescent="0.2">
      <c r="B75" s="243"/>
      <c r="C75" s="193"/>
      <c r="D75" s="205"/>
      <c r="E75" s="205"/>
      <c r="F75" s="207"/>
      <c r="G75" s="208"/>
      <c r="H75" s="203"/>
      <c r="I75" s="206"/>
    </row>
    <row r="76" spans="2:9" x14ac:dyDescent="0.2">
      <c r="B76" s="243"/>
      <c r="C76" s="193"/>
      <c r="D76" s="205"/>
      <c r="E76" s="205"/>
      <c r="F76" s="207"/>
      <c r="G76" s="276"/>
      <c r="H76" s="203"/>
      <c r="I76" s="206"/>
    </row>
    <row r="77" spans="2:9" x14ac:dyDescent="0.2">
      <c r="B77" s="243"/>
      <c r="C77" s="193"/>
      <c r="D77" s="205"/>
      <c r="E77" s="205"/>
      <c r="F77" s="207"/>
      <c r="G77" s="274"/>
      <c r="H77" s="203"/>
      <c r="I77" s="206"/>
    </row>
    <row r="78" spans="2:9" x14ac:dyDescent="0.2">
      <c r="B78" s="257"/>
      <c r="C78" s="204"/>
      <c r="D78" s="205"/>
      <c r="E78" s="205"/>
      <c r="F78" s="207"/>
      <c r="G78" s="274"/>
      <c r="H78" s="203"/>
      <c r="I78" s="206"/>
    </row>
    <row r="79" spans="2:9" x14ac:dyDescent="0.2">
      <c r="B79" s="243"/>
      <c r="C79" s="193"/>
      <c r="D79" s="205"/>
      <c r="E79" s="205"/>
      <c r="F79" s="207"/>
      <c r="G79" s="274"/>
      <c r="H79" s="203"/>
      <c r="I79" s="206"/>
    </row>
    <row r="80" spans="2:9" x14ac:dyDescent="0.2">
      <c r="B80" s="243"/>
      <c r="C80" s="217"/>
      <c r="D80" s="205"/>
      <c r="E80" s="205"/>
      <c r="F80" s="207"/>
      <c r="G80" s="208"/>
      <c r="H80" s="203"/>
      <c r="I80" s="209"/>
    </row>
    <row r="81" spans="2:9" x14ac:dyDescent="0.2">
      <c r="B81" s="243"/>
      <c r="C81" s="193"/>
      <c r="D81" s="205"/>
      <c r="E81" s="205"/>
      <c r="F81" s="207"/>
      <c r="G81" s="274"/>
      <c r="H81" s="203"/>
      <c r="I81" s="206"/>
    </row>
    <row r="82" spans="2:9" x14ac:dyDescent="0.2">
      <c r="B82" s="243"/>
      <c r="C82" s="193"/>
      <c r="D82" s="205"/>
      <c r="E82" s="205"/>
      <c r="F82" s="207"/>
      <c r="G82" s="276"/>
      <c r="H82" s="203"/>
      <c r="I82" s="206"/>
    </row>
    <row r="83" spans="2:9" x14ac:dyDescent="0.2">
      <c r="B83" s="243"/>
      <c r="C83" s="341"/>
      <c r="D83" s="205"/>
      <c r="E83" s="205"/>
      <c r="F83" s="205"/>
      <c r="G83" s="205"/>
      <c r="H83" s="203"/>
      <c r="I83" s="206"/>
    </row>
    <row r="84" spans="2:9" x14ac:dyDescent="0.2">
      <c r="B84" s="257"/>
      <c r="C84" s="204"/>
      <c r="D84" s="258"/>
      <c r="E84" s="205"/>
      <c r="F84" s="205"/>
      <c r="G84" s="208"/>
      <c r="H84" s="203"/>
      <c r="I84" s="206"/>
    </row>
    <row r="85" spans="2:9" x14ac:dyDescent="0.2">
      <c r="B85" s="243"/>
      <c r="C85" s="193"/>
      <c r="D85" s="205"/>
      <c r="E85" s="205"/>
      <c r="F85" s="205"/>
      <c r="G85" s="208"/>
      <c r="H85" s="203"/>
      <c r="I85" s="206"/>
    </row>
    <row r="86" spans="2:9" x14ac:dyDescent="0.2">
      <c r="B86" s="342"/>
      <c r="C86" s="218"/>
      <c r="D86" s="205"/>
      <c r="E86" s="205"/>
      <c r="F86" s="205"/>
      <c r="G86" s="208"/>
      <c r="H86" s="203"/>
      <c r="I86" s="206"/>
    </row>
    <row r="87" spans="2:9" x14ac:dyDescent="0.2">
      <c r="B87" s="243"/>
      <c r="C87" s="193"/>
      <c r="D87" s="205"/>
      <c r="E87" s="205"/>
      <c r="F87" s="205"/>
      <c r="G87" s="208"/>
      <c r="H87" s="203"/>
      <c r="I87" s="206"/>
    </row>
    <row r="88" spans="2:9" x14ac:dyDescent="0.2">
      <c r="B88" s="243"/>
      <c r="C88" s="193"/>
      <c r="D88" s="205"/>
      <c r="E88" s="205"/>
      <c r="F88" s="205"/>
      <c r="G88" s="208"/>
      <c r="H88" s="203"/>
      <c r="I88" s="206"/>
    </row>
    <row r="89" spans="2:9" x14ac:dyDescent="0.2">
      <c r="B89" s="243"/>
      <c r="C89" s="193"/>
      <c r="D89" s="205"/>
      <c r="E89" s="205"/>
      <c r="F89" s="205"/>
      <c r="G89" s="208"/>
      <c r="H89" s="203"/>
      <c r="I89" s="206"/>
    </row>
    <row r="90" spans="2:9" x14ac:dyDescent="0.2">
      <c r="B90" s="257"/>
      <c r="C90" s="204"/>
      <c r="D90" s="205"/>
      <c r="E90" s="213"/>
      <c r="F90" s="213"/>
      <c r="G90" s="208"/>
      <c r="H90" s="203"/>
      <c r="I90" s="206"/>
    </row>
    <row r="91" spans="2:9" x14ac:dyDescent="0.2">
      <c r="B91" s="243"/>
      <c r="C91" s="193"/>
      <c r="D91" s="205"/>
      <c r="E91" s="205"/>
      <c r="F91" s="205"/>
      <c r="G91" s="208"/>
      <c r="H91" s="203"/>
      <c r="I91" s="206"/>
    </row>
    <row r="92" spans="2:9" x14ac:dyDescent="0.2">
      <c r="B92" s="243"/>
      <c r="C92" s="217"/>
      <c r="D92" s="205"/>
      <c r="E92" s="213"/>
      <c r="F92" s="213"/>
      <c r="G92" s="208"/>
      <c r="H92" s="203"/>
      <c r="I92" s="206"/>
    </row>
    <row r="93" spans="2:9" x14ac:dyDescent="0.2">
      <c r="B93" s="243"/>
      <c r="C93" s="193"/>
      <c r="D93" s="205"/>
      <c r="E93" s="205"/>
      <c r="F93" s="205"/>
      <c r="G93" s="208"/>
      <c r="H93" s="203"/>
      <c r="I93" s="206"/>
    </row>
    <row r="94" spans="2:9" x14ac:dyDescent="0.2">
      <c r="B94" s="243"/>
      <c r="C94" s="193"/>
      <c r="D94" s="205"/>
      <c r="E94" s="213"/>
      <c r="F94" s="213"/>
      <c r="G94" s="208"/>
      <c r="H94" s="203"/>
    </row>
    <row r="95" spans="2:9" x14ac:dyDescent="0.2">
      <c r="B95" s="243"/>
      <c r="C95" s="193"/>
      <c r="D95" s="205"/>
      <c r="E95" s="205"/>
      <c r="F95" s="205"/>
      <c r="G95" s="208"/>
      <c r="H95" s="203"/>
      <c r="I95" s="206"/>
    </row>
    <row r="96" spans="2:9" x14ac:dyDescent="0.2">
      <c r="B96" s="243"/>
      <c r="C96" s="217"/>
      <c r="D96" s="205"/>
      <c r="E96" s="205"/>
      <c r="F96" s="205"/>
      <c r="G96" s="208"/>
      <c r="H96" s="203"/>
      <c r="I96" s="206"/>
    </row>
    <row r="97" spans="1:9" x14ac:dyDescent="0.2">
      <c r="B97" s="243"/>
      <c r="C97" s="217"/>
      <c r="D97" s="205"/>
      <c r="E97" s="205"/>
      <c r="F97" s="205"/>
      <c r="G97" s="208"/>
      <c r="H97" s="203"/>
      <c r="I97" s="206"/>
    </row>
    <row r="98" spans="1:9" x14ac:dyDescent="0.2">
      <c r="B98" s="257"/>
      <c r="C98" s="218"/>
      <c r="D98" s="205"/>
      <c r="E98" s="205"/>
      <c r="F98" s="205"/>
      <c r="G98" s="208"/>
      <c r="H98" s="203"/>
      <c r="I98" s="206"/>
    </row>
    <row r="99" spans="1:9" x14ac:dyDescent="0.2">
      <c r="B99" s="257"/>
      <c r="C99" s="218"/>
      <c r="D99" s="205"/>
      <c r="E99" s="205"/>
      <c r="F99" s="205"/>
      <c r="G99" s="208"/>
      <c r="H99" s="203"/>
      <c r="I99" s="206"/>
    </row>
    <row r="100" spans="1:9" x14ac:dyDescent="0.2">
      <c r="B100" s="243"/>
      <c r="C100" s="217"/>
      <c r="D100" s="205"/>
      <c r="E100" s="213"/>
      <c r="F100" s="213"/>
      <c r="G100" s="208"/>
      <c r="H100" s="203"/>
      <c r="I100" s="246"/>
    </row>
    <row r="101" spans="1:9" x14ac:dyDescent="0.2">
      <c r="A101" s="197"/>
      <c r="B101" s="285"/>
      <c r="C101" s="219"/>
      <c r="D101" s="220"/>
      <c r="E101" s="220"/>
      <c r="F101" s="221"/>
      <c r="G101" s="221"/>
      <c r="H101" s="222"/>
    </row>
    <row r="116" spans="6:6" x14ac:dyDescent="0.2">
      <c r="F116" s="289"/>
    </row>
    <row r="117" spans="6:6" x14ac:dyDescent="0.2">
      <c r="F117" s="289"/>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sheetData>
  <mergeCells count="18">
    <mergeCell ref="F1:H1"/>
    <mergeCell ref="H4:H7"/>
    <mergeCell ref="B4:G4"/>
    <mergeCell ref="B5:G7"/>
    <mergeCell ref="B28:E28"/>
    <mergeCell ref="F28:H30"/>
    <mergeCell ref="B29:E29"/>
    <mergeCell ref="B30:E30"/>
    <mergeCell ref="B53:G53"/>
    <mergeCell ref="H53:H56"/>
    <mergeCell ref="B54:G56"/>
    <mergeCell ref="B31:G31"/>
    <mergeCell ref="H31:H34"/>
    <mergeCell ref="B32:G34"/>
    <mergeCell ref="B50:E50"/>
    <mergeCell ref="F50:H52"/>
    <mergeCell ref="B51:E51"/>
    <mergeCell ref="B52:E52"/>
  </mergeCells>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E11A-D835-49C4-82DE-BF3B9B8340A0}">
  <sheetPr codeName="Sheet85"/>
  <dimension ref="B1:I144"/>
  <sheetViews>
    <sheetView workbookViewId="0"/>
  </sheetViews>
  <sheetFormatPr defaultColWidth="8.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8.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3"/>
    </row>
    <row r="4" spans="2:9" ht="12.75" customHeight="1" x14ac:dyDescent="0.2">
      <c r="B4" s="443" t="s">
        <v>8</v>
      </c>
      <c r="C4" s="444"/>
      <c r="D4" s="444"/>
      <c r="E4" s="444"/>
      <c r="F4" s="444"/>
      <c r="G4" s="444"/>
      <c r="H4" s="440" t="str">
        <f>"CHAPTER "&amp;B10</f>
        <v>CHAPTER C11.5</v>
      </c>
      <c r="I4" s="6"/>
    </row>
    <row r="5" spans="2:9" ht="7.5" customHeight="1" x14ac:dyDescent="0.2">
      <c r="B5" s="445" t="str">
        <f>ContractDescription</f>
        <v>REHABILITATION OF PROVINCIAL ROAD P47-3 (KM 38.00 TO KM 48.00) IN THE EMPANGENI REGION</v>
      </c>
      <c r="C5" s="446"/>
      <c r="D5" s="446"/>
      <c r="E5" s="446"/>
      <c r="F5" s="446"/>
      <c r="G5" s="446"/>
      <c r="H5" s="441"/>
      <c r="I5" s="8"/>
    </row>
    <row r="6" spans="2:9" ht="12.75" customHeight="1" x14ac:dyDescent="0.2">
      <c r="B6" s="445"/>
      <c r="C6" s="446"/>
      <c r="D6" s="446"/>
      <c r="E6" s="446"/>
      <c r="F6" s="446"/>
      <c r="G6" s="446"/>
      <c r="H6" s="441"/>
      <c r="I6" s="8"/>
    </row>
    <row r="7" spans="2:9" s="9" customFormat="1" ht="7.5" customHeight="1" x14ac:dyDescent="0.2">
      <c r="B7" s="447"/>
      <c r="C7" s="448"/>
      <c r="D7" s="448"/>
      <c r="E7" s="448"/>
      <c r="F7" s="448"/>
      <c r="G7" s="448"/>
      <c r="H7" s="442"/>
      <c r="I7" s="12"/>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 t="shared" ref="H9:H26" si="0">IF(D9="","",F9*G9)</f>
        <v/>
      </c>
      <c r="I9" s="18"/>
    </row>
    <row r="10" spans="2:9" x14ac:dyDescent="0.2">
      <c r="B10" s="71" t="s">
        <v>2760</v>
      </c>
      <c r="C10" s="20" t="s">
        <v>2761</v>
      </c>
      <c r="D10" s="15"/>
      <c r="E10" s="15"/>
      <c r="F10" s="15"/>
      <c r="G10" s="16"/>
      <c r="H10" s="17"/>
      <c r="I10" s="18"/>
    </row>
    <row r="11" spans="2:9" x14ac:dyDescent="0.2">
      <c r="B11" s="50"/>
      <c r="C11" s="14"/>
      <c r="D11" s="15"/>
      <c r="E11" s="15"/>
      <c r="F11" s="15"/>
      <c r="G11" s="16"/>
      <c r="H11" s="17"/>
      <c r="I11" s="18"/>
    </row>
    <row r="12" spans="2:9" ht="38.25" x14ac:dyDescent="0.2">
      <c r="B12" s="50" t="s">
        <v>2674</v>
      </c>
      <c r="C12" s="14" t="s">
        <v>2673</v>
      </c>
      <c r="D12" s="15"/>
      <c r="E12" s="15"/>
      <c r="F12" s="15"/>
      <c r="G12" s="16"/>
      <c r="H12" s="17" t="str">
        <f t="shared" si="0"/>
        <v/>
      </c>
      <c r="I12" s="18"/>
    </row>
    <row r="13" spans="2:9" x14ac:dyDescent="0.2">
      <c r="B13" s="50"/>
      <c r="C13" s="14"/>
      <c r="D13" s="15"/>
      <c r="E13" s="15"/>
      <c r="F13" s="15"/>
      <c r="G13" s="16"/>
      <c r="H13" s="17" t="str">
        <f t="shared" si="0"/>
        <v/>
      </c>
      <c r="I13" s="18"/>
    </row>
    <row r="14" spans="2:9" x14ac:dyDescent="0.2">
      <c r="B14" s="50" t="s">
        <v>2672</v>
      </c>
      <c r="C14" s="14" t="s">
        <v>2671</v>
      </c>
      <c r="D14" s="15" t="s">
        <v>25</v>
      </c>
      <c r="E14" s="15"/>
      <c r="F14" s="15"/>
      <c r="G14" s="16"/>
      <c r="H14" s="17">
        <f t="shared" si="0"/>
        <v>0</v>
      </c>
      <c r="I14" s="18"/>
    </row>
    <row r="15" spans="2:9" x14ac:dyDescent="0.2">
      <c r="B15" s="61"/>
      <c r="C15" s="14"/>
      <c r="D15" s="15"/>
      <c r="E15" s="15"/>
      <c r="F15" s="15"/>
      <c r="G15" s="16"/>
      <c r="H15" s="17" t="str">
        <f t="shared" si="0"/>
        <v/>
      </c>
      <c r="I15" s="18"/>
    </row>
    <row r="16" spans="2:9" x14ac:dyDescent="0.2">
      <c r="B16" s="50" t="s">
        <v>2670</v>
      </c>
      <c r="C16" s="14" t="s">
        <v>2669</v>
      </c>
      <c r="D16" s="22" t="s">
        <v>25</v>
      </c>
      <c r="E16" s="22"/>
      <c r="F16" s="23"/>
      <c r="G16" s="24"/>
      <c r="H16" s="25">
        <f t="shared" si="0"/>
        <v>0</v>
      </c>
      <c r="I16" s="60"/>
    </row>
    <row r="17" spans="2:9" x14ac:dyDescent="0.2">
      <c r="B17" s="61"/>
      <c r="C17" s="14"/>
      <c r="D17" s="15"/>
      <c r="E17" s="15"/>
      <c r="F17" s="26"/>
      <c r="G17" s="16"/>
      <c r="H17" s="25" t="str">
        <f t="shared" si="0"/>
        <v/>
      </c>
      <c r="I17" s="18"/>
    </row>
    <row r="18" spans="2:9" x14ac:dyDescent="0.2">
      <c r="B18" s="50" t="s">
        <v>2668</v>
      </c>
      <c r="C18" s="14" t="s">
        <v>2667</v>
      </c>
      <c r="D18" s="22" t="s">
        <v>1373</v>
      </c>
      <c r="E18" s="15"/>
      <c r="F18" s="26"/>
      <c r="G18" s="62"/>
      <c r="H18" s="25">
        <f t="shared" si="0"/>
        <v>0</v>
      </c>
      <c r="I18" s="18"/>
    </row>
    <row r="19" spans="2:9" x14ac:dyDescent="0.2">
      <c r="B19" s="61"/>
      <c r="C19" s="14"/>
      <c r="D19" s="15"/>
      <c r="E19" s="15"/>
      <c r="F19" s="26"/>
      <c r="G19" s="16"/>
      <c r="H19" s="25" t="str">
        <f t="shared" si="0"/>
        <v/>
      </c>
      <c r="I19" s="63"/>
    </row>
    <row r="20" spans="2:9" x14ac:dyDescent="0.2">
      <c r="B20" s="50" t="s">
        <v>2666</v>
      </c>
      <c r="C20" s="28" t="s">
        <v>2665</v>
      </c>
      <c r="D20" s="22" t="s">
        <v>1373</v>
      </c>
      <c r="E20" s="64"/>
      <c r="F20" s="26"/>
      <c r="G20" s="65"/>
      <c r="H20" s="25">
        <f t="shared" si="0"/>
        <v>0</v>
      </c>
      <c r="I20" s="66"/>
    </row>
    <row r="21" spans="2:9" x14ac:dyDescent="0.2">
      <c r="B21" s="61"/>
      <c r="C21" s="27"/>
      <c r="D21" s="64"/>
      <c r="E21" s="64"/>
      <c r="F21" s="26"/>
      <c r="G21" s="65"/>
      <c r="H21" s="25" t="str">
        <f t="shared" si="0"/>
        <v/>
      </c>
      <c r="I21" s="66"/>
    </row>
    <row r="22" spans="2:9" x14ac:dyDescent="0.2">
      <c r="B22" s="50" t="s">
        <v>2664</v>
      </c>
      <c r="C22" s="52" t="s">
        <v>2663</v>
      </c>
      <c r="D22" s="22" t="s">
        <v>25</v>
      </c>
      <c r="E22" s="64"/>
      <c r="F22" s="26"/>
      <c r="G22" s="67"/>
      <c r="H22" s="25">
        <f t="shared" si="0"/>
        <v>0</v>
      </c>
      <c r="I22" s="66"/>
    </row>
    <row r="23" spans="2:9" x14ac:dyDescent="0.2">
      <c r="B23" s="61"/>
      <c r="C23" s="27"/>
      <c r="D23" s="64"/>
      <c r="E23" s="64"/>
      <c r="F23" s="26"/>
      <c r="G23" s="65"/>
      <c r="H23" s="25" t="str">
        <f t="shared" si="0"/>
        <v/>
      </c>
      <c r="I23" s="66"/>
    </row>
    <row r="24" spans="2:9" x14ac:dyDescent="0.2">
      <c r="B24" s="50" t="s">
        <v>2662</v>
      </c>
      <c r="C24" s="14" t="s">
        <v>2661</v>
      </c>
      <c r="D24" s="22" t="s">
        <v>1373</v>
      </c>
      <c r="E24" s="64"/>
      <c r="F24" s="26"/>
      <c r="G24" s="62"/>
      <c r="H24" s="25">
        <f t="shared" si="0"/>
        <v>0</v>
      </c>
      <c r="I24" s="66"/>
    </row>
    <row r="25" spans="2:9" x14ac:dyDescent="0.2">
      <c r="B25" s="61"/>
      <c r="C25" s="14"/>
      <c r="D25" s="15"/>
      <c r="E25" s="64"/>
      <c r="F25" s="26"/>
      <c r="G25" s="65"/>
      <c r="H25" s="25" t="str">
        <f t="shared" si="0"/>
        <v/>
      </c>
      <c r="I25" s="66"/>
    </row>
    <row r="26" spans="2:9" ht="25.5" x14ac:dyDescent="0.2">
      <c r="B26" s="50" t="s">
        <v>2660</v>
      </c>
      <c r="C26" s="28" t="s">
        <v>2659</v>
      </c>
      <c r="D26" s="22" t="s">
        <v>38</v>
      </c>
      <c r="E26" s="15"/>
      <c r="F26" s="26"/>
      <c r="G26" s="16"/>
      <c r="H26" s="25">
        <f t="shared" si="0"/>
        <v>0</v>
      </c>
      <c r="I26" s="18"/>
    </row>
    <row r="27" spans="2:9" x14ac:dyDescent="0.2">
      <c r="B27" s="50"/>
      <c r="C27" s="28"/>
      <c r="D27" s="22"/>
      <c r="E27" s="15"/>
      <c r="F27" s="26"/>
      <c r="G27" s="16"/>
      <c r="H27" s="25"/>
      <c r="I27" s="18"/>
    </row>
    <row r="28" spans="2:9" ht="25.5" x14ac:dyDescent="0.2">
      <c r="B28" s="50" t="s">
        <v>2658</v>
      </c>
      <c r="C28" s="28" t="s">
        <v>2657</v>
      </c>
      <c r="D28" s="22" t="s">
        <v>38</v>
      </c>
      <c r="E28" s="15"/>
      <c r="F28" s="26"/>
      <c r="G28" s="16"/>
      <c r="H28" s="25"/>
      <c r="I28" s="18"/>
    </row>
    <row r="29" spans="2:9" x14ac:dyDescent="0.2">
      <c r="B29" s="61"/>
      <c r="C29" s="14"/>
      <c r="D29" s="15"/>
      <c r="E29" s="15"/>
      <c r="F29" s="26"/>
      <c r="G29" s="16"/>
      <c r="H29" s="25" t="str">
        <f t="shared" ref="H29:H56" si="1">IF(D29="","",F29*G29)</f>
        <v/>
      </c>
      <c r="I29" s="18"/>
    </row>
    <row r="30" spans="2:9" x14ac:dyDescent="0.2">
      <c r="B30" s="50" t="s">
        <v>2656</v>
      </c>
      <c r="C30" s="14" t="s">
        <v>2655</v>
      </c>
      <c r="D30" s="22"/>
      <c r="E30" s="15"/>
      <c r="F30" s="26"/>
      <c r="G30" s="67"/>
      <c r="H30" s="25" t="str">
        <f t="shared" si="1"/>
        <v/>
      </c>
      <c r="I30" s="60"/>
    </row>
    <row r="31" spans="2:9" x14ac:dyDescent="0.2">
      <c r="B31" s="61"/>
      <c r="C31" s="14"/>
      <c r="D31" s="15"/>
      <c r="E31" s="15"/>
      <c r="F31" s="26"/>
      <c r="G31" s="67"/>
      <c r="H31" s="25" t="str">
        <f t="shared" si="1"/>
        <v/>
      </c>
      <c r="I31" s="18"/>
    </row>
    <row r="32" spans="2:9" x14ac:dyDescent="0.2">
      <c r="B32" s="50" t="s">
        <v>53</v>
      </c>
      <c r="C32" s="14" t="s">
        <v>2654</v>
      </c>
      <c r="D32" s="22"/>
      <c r="E32" s="15"/>
      <c r="F32" s="26"/>
      <c r="G32" s="62"/>
      <c r="H32" s="25" t="str">
        <f t="shared" si="1"/>
        <v/>
      </c>
      <c r="I32" s="18"/>
    </row>
    <row r="33" spans="2:9" x14ac:dyDescent="0.2">
      <c r="B33" s="61"/>
      <c r="C33" s="14"/>
      <c r="D33" s="15"/>
      <c r="E33" s="15"/>
      <c r="F33" s="26"/>
      <c r="G33" s="29"/>
      <c r="H33" s="25" t="str">
        <f t="shared" si="1"/>
        <v/>
      </c>
      <c r="I33" s="18"/>
    </row>
    <row r="34" spans="2:9" ht="25.5" x14ac:dyDescent="0.2">
      <c r="B34" s="50" t="s">
        <v>235</v>
      </c>
      <c r="C34" s="14" t="s">
        <v>2653</v>
      </c>
      <c r="D34" s="22" t="s">
        <v>38</v>
      </c>
      <c r="E34" s="15"/>
      <c r="F34" s="26"/>
      <c r="G34" s="29"/>
      <c r="H34" s="25">
        <f t="shared" si="1"/>
        <v>0</v>
      </c>
      <c r="I34" s="18"/>
    </row>
    <row r="35" spans="2:9" x14ac:dyDescent="0.2">
      <c r="B35" s="61"/>
      <c r="C35" s="14"/>
      <c r="D35" s="15"/>
      <c r="E35" s="15"/>
      <c r="F35" s="26"/>
      <c r="G35" s="29"/>
      <c r="H35" s="25" t="str">
        <f t="shared" si="1"/>
        <v/>
      </c>
      <c r="I35" s="18"/>
    </row>
    <row r="36" spans="2:9" ht="25.5" x14ac:dyDescent="0.2">
      <c r="B36" s="50" t="s">
        <v>2648</v>
      </c>
      <c r="C36" s="28" t="s">
        <v>2652</v>
      </c>
      <c r="D36" s="22" t="s">
        <v>38</v>
      </c>
      <c r="E36" s="15"/>
      <c r="F36" s="26"/>
      <c r="G36" s="67"/>
      <c r="H36" s="25">
        <f t="shared" si="1"/>
        <v>0</v>
      </c>
      <c r="I36" s="60"/>
    </row>
    <row r="37" spans="2:9" x14ac:dyDescent="0.2">
      <c r="B37" s="61"/>
      <c r="C37" s="14"/>
      <c r="D37" s="15"/>
      <c r="E37" s="15"/>
      <c r="F37" s="26"/>
      <c r="G37" s="29"/>
      <c r="H37" s="25" t="str">
        <f t="shared" si="1"/>
        <v/>
      </c>
      <c r="I37" s="18"/>
    </row>
    <row r="38" spans="2:9" x14ac:dyDescent="0.2">
      <c r="B38" s="50" t="s">
        <v>55</v>
      </c>
      <c r="C38" s="14" t="s">
        <v>2651</v>
      </c>
      <c r="D38" s="22"/>
      <c r="E38" s="15"/>
      <c r="F38" s="26"/>
      <c r="G38" s="62"/>
      <c r="H38" s="25" t="str">
        <f t="shared" si="1"/>
        <v/>
      </c>
      <c r="I38" s="18"/>
    </row>
    <row r="39" spans="2:9" x14ac:dyDescent="0.2">
      <c r="B39" s="61"/>
      <c r="C39" s="14"/>
      <c r="D39" s="15"/>
      <c r="E39" s="15"/>
      <c r="F39" s="15"/>
      <c r="G39" s="16"/>
      <c r="H39" s="25" t="str">
        <f t="shared" si="1"/>
        <v/>
      </c>
      <c r="I39" s="18"/>
    </row>
    <row r="40" spans="2:9" ht="25.5" x14ac:dyDescent="0.2">
      <c r="B40" s="50" t="s">
        <v>235</v>
      </c>
      <c r="C40" s="14" t="s">
        <v>2649</v>
      </c>
      <c r="D40" s="22" t="s">
        <v>38</v>
      </c>
      <c r="E40" s="15"/>
      <c r="F40" s="15"/>
      <c r="G40" s="67"/>
      <c r="H40" s="25">
        <f t="shared" si="1"/>
        <v>0</v>
      </c>
      <c r="I40" s="18"/>
    </row>
    <row r="41" spans="2:9" x14ac:dyDescent="0.2">
      <c r="B41" s="61"/>
      <c r="C41" s="14"/>
      <c r="D41" s="15"/>
      <c r="E41" s="15"/>
      <c r="F41" s="15"/>
      <c r="G41" s="67"/>
      <c r="H41" s="25" t="str">
        <f t="shared" si="1"/>
        <v/>
      </c>
      <c r="I41" s="18"/>
    </row>
    <row r="42" spans="2:9" ht="25.5" x14ac:dyDescent="0.2">
      <c r="B42" s="50" t="s">
        <v>2648</v>
      </c>
      <c r="C42" s="28" t="s">
        <v>2647</v>
      </c>
      <c r="D42" s="22" t="s">
        <v>38</v>
      </c>
      <c r="E42" s="15"/>
      <c r="F42" s="15"/>
      <c r="G42" s="67"/>
      <c r="H42" s="25">
        <f t="shared" si="1"/>
        <v>0</v>
      </c>
      <c r="I42" s="18"/>
    </row>
    <row r="43" spans="2:9" x14ac:dyDescent="0.2">
      <c r="B43" s="61"/>
      <c r="C43" s="14"/>
      <c r="D43" s="15"/>
      <c r="E43" s="15"/>
      <c r="F43" s="15"/>
      <c r="G43" s="67"/>
      <c r="H43" s="25" t="str">
        <f t="shared" si="1"/>
        <v/>
      </c>
      <c r="I43" s="18"/>
    </row>
    <row r="44" spans="2:9" ht="25.5" x14ac:dyDescent="0.2">
      <c r="B44" s="50" t="s">
        <v>2646</v>
      </c>
      <c r="C44" s="28" t="s">
        <v>2645</v>
      </c>
      <c r="D44" s="22" t="s">
        <v>38</v>
      </c>
      <c r="E44" s="15"/>
      <c r="F44" s="15"/>
      <c r="G44" s="68"/>
      <c r="H44" s="25">
        <f t="shared" si="1"/>
        <v>0</v>
      </c>
      <c r="I44" s="18"/>
    </row>
    <row r="45" spans="2:9" x14ac:dyDescent="0.2">
      <c r="B45" s="61"/>
      <c r="C45" s="14"/>
      <c r="D45" s="15"/>
      <c r="E45" s="15"/>
      <c r="F45" s="15"/>
      <c r="G45" s="67"/>
      <c r="H45" s="25" t="str">
        <f t="shared" si="1"/>
        <v/>
      </c>
      <c r="I45" s="18"/>
    </row>
    <row r="46" spans="2:9" x14ac:dyDescent="0.2">
      <c r="B46" s="50" t="s">
        <v>65</v>
      </c>
      <c r="C46" s="14" t="s">
        <v>2650</v>
      </c>
      <c r="D46" s="22"/>
      <c r="E46" s="15"/>
      <c r="F46" s="15"/>
      <c r="G46" s="67"/>
      <c r="H46" s="25" t="str">
        <f t="shared" si="1"/>
        <v/>
      </c>
      <c r="I46" s="18"/>
    </row>
    <row r="47" spans="2:9" x14ac:dyDescent="0.2">
      <c r="B47" s="61"/>
      <c r="C47" s="14"/>
      <c r="D47" s="15"/>
      <c r="E47" s="15"/>
      <c r="F47" s="15"/>
      <c r="G47" s="67"/>
      <c r="H47" s="25" t="str">
        <f t="shared" si="1"/>
        <v/>
      </c>
      <c r="I47" s="18"/>
    </row>
    <row r="48" spans="2:9" ht="25.5" x14ac:dyDescent="0.2">
      <c r="B48" s="50" t="s">
        <v>235</v>
      </c>
      <c r="C48" s="14" t="s">
        <v>2649</v>
      </c>
      <c r="D48" s="22" t="s">
        <v>38</v>
      </c>
      <c r="E48" s="64"/>
      <c r="F48" s="64"/>
      <c r="G48" s="67"/>
      <c r="H48" s="25">
        <f t="shared" si="1"/>
        <v>0</v>
      </c>
      <c r="I48" s="66"/>
    </row>
    <row r="49" spans="2:9" x14ac:dyDescent="0.2">
      <c r="B49" s="61"/>
      <c r="C49" s="14"/>
      <c r="D49" s="15"/>
      <c r="E49" s="15"/>
      <c r="F49" s="15"/>
      <c r="G49" s="67"/>
      <c r="H49" s="25" t="str">
        <f t="shared" si="1"/>
        <v/>
      </c>
      <c r="I49" s="18"/>
    </row>
    <row r="50" spans="2:9" ht="25.5" x14ac:dyDescent="0.2">
      <c r="B50" s="50" t="s">
        <v>2648</v>
      </c>
      <c r="C50" s="28" t="s">
        <v>2647</v>
      </c>
      <c r="D50" s="22" t="s">
        <v>38</v>
      </c>
      <c r="E50" s="64"/>
      <c r="F50" s="64"/>
      <c r="G50" s="67"/>
      <c r="H50" s="25">
        <f t="shared" si="1"/>
        <v>0</v>
      </c>
      <c r="I50" s="69"/>
    </row>
    <row r="51" spans="2:9" x14ac:dyDescent="0.2">
      <c r="B51" s="61"/>
      <c r="C51" s="14"/>
      <c r="D51" s="15"/>
      <c r="E51" s="64"/>
      <c r="F51" s="64"/>
      <c r="G51" s="67"/>
      <c r="H51" s="25" t="str">
        <f t="shared" si="1"/>
        <v/>
      </c>
      <c r="I51" s="66"/>
    </row>
    <row r="52" spans="2:9" ht="25.5" x14ac:dyDescent="0.2">
      <c r="B52" s="50" t="s">
        <v>2646</v>
      </c>
      <c r="C52" s="28" t="s">
        <v>2645</v>
      </c>
      <c r="D52" s="22" t="s">
        <v>38</v>
      </c>
      <c r="E52" s="15"/>
      <c r="F52" s="15"/>
      <c r="G52" s="67"/>
      <c r="H52" s="25">
        <f t="shared" si="1"/>
        <v>0</v>
      </c>
      <c r="I52" s="18"/>
    </row>
    <row r="53" spans="2:9" x14ac:dyDescent="0.2">
      <c r="B53" s="61"/>
      <c r="C53" s="14"/>
      <c r="D53" s="15"/>
      <c r="E53" s="15"/>
      <c r="F53" s="15"/>
      <c r="G53" s="67"/>
      <c r="H53" s="25" t="str">
        <f t="shared" si="1"/>
        <v/>
      </c>
      <c r="I53" s="18"/>
    </row>
    <row r="54" spans="2:9" ht="25.5" x14ac:dyDescent="0.2">
      <c r="B54" s="86" t="s">
        <v>2644</v>
      </c>
      <c r="C54" s="14" t="s">
        <v>2643</v>
      </c>
      <c r="D54" s="22" t="s">
        <v>6</v>
      </c>
      <c r="E54" s="15"/>
      <c r="F54" s="15"/>
      <c r="G54" s="67"/>
      <c r="H54" s="25">
        <f t="shared" si="1"/>
        <v>0</v>
      </c>
      <c r="I54" s="18"/>
    </row>
    <row r="55" spans="2:9" x14ac:dyDescent="0.2">
      <c r="B55" s="61"/>
      <c r="C55" s="14"/>
      <c r="D55" s="15"/>
      <c r="E55" s="15"/>
      <c r="F55" s="15"/>
      <c r="G55" s="67"/>
      <c r="H55" s="25" t="str">
        <f t="shared" si="1"/>
        <v/>
      </c>
      <c r="I55" s="18"/>
    </row>
    <row r="56" spans="2:9" ht="25.5" x14ac:dyDescent="0.2">
      <c r="B56" s="61" t="s">
        <v>2642</v>
      </c>
      <c r="C56" s="14" t="s">
        <v>2641</v>
      </c>
      <c r="D56" s="22" t="s">
        <v>6</v>
      </c>
      <c r="E56" s="15"/>
      <c r="F56" s="15"/>
      <c r="G56" s="16"/>
      <c r="H56" s="25">
        <f t="shared" si="1"/>
        <v>0</v>
      </c>
      <c r="I56" s="18"/>
    </row>
    <row r="57" spans="2:9" x14ac:dyDescent="0.2">
      <c r="B57" s="50"/>
      <c r="C57" s="14"/>
      <c r="D57" s="15"/>
      <c r="E57" s="15"/>
      <c r="F57" s="15"/>
      <c r="G57" s="16"/>
      <c r="H57" s="17" t="str">
        <f t="shared" ref="H57:H80" si="2">IF(D57="","",F57*G57)</f>
        <v/>
      </c>
    </row>
    <row r="58" spans="2:9" x14ac:dyDescent="0.2">
      <c r="B58" s="50" t="s">
        <v>2640</v>
      </c>
      <c r="C58" s="14" t="s">
        <v>2639</v>
      </c>
      <c r="D58" s="15" t="s">
        <v>38</v>
      </c>
      <c r="E58" s="15"/>
      <c r="F58" s="15"/>
      <c r="G58" s="16"/>
      <c r="H58" s="17"/>
    </row>
    <row r="59" spans="2:9" x14ac:dyDescent="0.2">
      <c r="B59" s="61"/>
      <c r="C59" s="14"/>
      <c r="D59" s="15"/>
      <c r="E59" s="15"/>
      <c r="F59" s="15"/>
      <c r="G59" s="16"/>
      <c r="H59" s="17" t="str">
        <f t="shared" si="2"/>
        <v/>
      </c>
    </row>
    <row r="60" spans="2:9" x14ac:dyDescent="0.2">
      <c r="B60" s="86" t="s">
        <v>2638</v>
      </c>
      <c r="C60" s="14" t="s">
        <v>2637</v>
      </c>
      <c r="D60" s="22"/>
      <c r="E60" s="22"/>
      <c r="F60" s="23"/>
      <c r="G60" s="24"/>
      <c r="H60" s="25" t="str">
        <f t="shared" si="2"/>
        <v/>
      </c>
    </row>
    <row r="61" spans="2:9" x14ac:dyDescent="0.2">
      <c r="B61" s="86"/>
      <c r="C61" s="14"/>
      <c r="D61" s="22"/>
      <c r="E61" s="22"/>
      <c r="F61" s="23"/>
      <c r="G61" s="24"/>
      <c r="H61" s="25"/>
    </row>
    <row r="62" spans="2:9" x14ac:dyDescent="0.2">
      <c r="B62" s="86"/>
      <c r="C62" s="14"/>
      <c r="D62" s="22"/>
      <c r="E62" s="22"/>
      <c r="F62" s="23"/>
      <c r="G62" s="24"/>
      <c r="H62" s="25"/>
    </row>
    <row r="63" spans="2:9" x14ac:dyDescent="0.2">
      <c r="B63" s="86"/>
      <c r="C63" s="14"/>
      <c r="D63" s="22"/>
      <c r="E63" s="22"/>
      <c r="F63" s="23"/>
      <c r="G63" s="24"/>
      <c r="H63" s="25"/>
    </row>
    <row r="64" spans="2:9" x14ac:dyDescent="0.2">
      <c r="B64" s="61"/>
      <c r="C64" s="14"/>
      <c r="D64" s="15"/>
      <c r="E64" s="15"/>
      <c r="F64" s="26"/>
      <c r="G64" s="16"/>
      <c r="H64" s="25" t="str">
        <f t="shared" si="2"/>
        <v/>
      </c>
    </row>
    <row r="65" spans="2:9" s="30" customFormat="1" ht="19.5" customHeight="1" x14ac:dyDescent="0.2">
      <c r="B65" s="106" t="str">
        <f>$B$10</f>
        <v>C11.5</v>
      </c>
      <c r="C65" s="31" t="s">
        <v>14</v>
      </c>
      <c r="D65" s="32"/>
      <c r="E65" s="32"/>
      <c r="F65" s="33"/>
      <c r="G65" s="32"/>
      <c r="H65" s="34">
        <f>SUM(H9:H64)</f>
        <v>0</v>
      </c>
      <c r="I65" s="35"/>
    </row>
    <row r="66" spans="2:9" x14ac:dyDescent="0.2">
      <c r="B66" s="449" t="str">
        <f>Client1</f>
        <v>Province of KwaZulu-Natal</v>
      </c>
      <c r="C66" s="449"/>
      <c r="D66" s="449"/>
      <c r="E66" s="449"/>
      <c r="F66" s="450" t="str">
        <f>"Contract No. "&amp;ContractNo</f>
        <v>Contract No. ZNB01127/00000/00/HOD/INF/21/T</v>
      </c>
      <c r="G66" s="450"/>
      <c r="H66" s="450"/>
    </row>
    <row r="67" spans="2:9" x14ac:dyDescent="0.2">
      <c r="B67" s="449" t="str">
        <f>Client2</f>
        <v>Department of Transport</v>
      </c>
      <c r="C67" s="449"/>
      <c r="D67" s="449"/>
      <c r="E67" s="449"/>
      <c r="F67" s="450"/>
      <c r="G67" s="450"/>
      <c r="H67" s="450"/>
    </row>
    <row r="68" spans="2:9" x14ac:dyDescent="0.2">
      <c r="B68" s="452"/>
      <c r="C68" s="452"/>
      <c r="D68" s="452"/>
      <c r="E68" s="452"/>
      <c r="F68" s="451"/>
      <c r="G68" s="451"/>
      <c r="H68" s="451"/>
    </row>
    <row r="69" spans="2:9" x14ac:dyDescent="0.2">
      <c r="B69" s="443" t="s">
        <v>8</v>
      </c>
      <c r="C69" s="444"/>
      <c r="D69" s="444"/>
      <c r="E69" s="444"/>
      <c r="F69" s="444"/>
      <c r="G69" s="444"/>
      <c r="H69" s="453" t="str">
        <f>$H$4</f>
        <v>CHAPTER C11.5</v>
      </c>
      <c r="I69" s="6"/>
    </row>
    <row r="70" spans="2:9" x14ac:dyDescent="0.2">
      <c r="B70" s="445" t="str">
        <f>ContractDescription</f>
        <v>REHABILITATION OF PROVINCIAL ROAD P47-3 (KM 38.00 TO KM 48.00) IN THE EMPANGENI REGION</v>
      </c>
      <c r="C70" s="446"/>
      <c r="D70" s="446"/>
      <c r="E70" s="446"/>
      <c r="F70" s="446"/>
      <c r="G70" s="446"/>
      <c r="H70" s="450"/>
      <c r="I70" s="8"/>
    </row>
    <row r="71" spans="2:9" x14ac:dyDescent="0.2">
      <c r="B71" s="445"/>
      <c r="C71" s="446"/>
      <c r="D71" s="446"/>
      <c r="E71" s="446"/>
      <c r="F71" s="446"/>
      <c r="G71" s="446"/>
      <c r="H71" s="450"/>
      <c r="I71" s="8"/>
    </row>
    <row r="72" spans="2:9" x14ac:dyDescent="0.2">
      <c r="B72" s="447"/>
      <c r="C72" s="448"/>
      <c r="D72" s="448"/>
      <c r="E72" s="448"/>
      <c r="F72" s="448"/>
      <c r="G72" s="448"/>
      <c r="H72" s="451"/>
      <c r="I72" s="8"/>
    </row>
    <row r="73" spans="2:9" s="9" customFormat="1" ht="24.95" customHeight="1" x14ac:dyDescent="0.2">
      <c r="B73" s="72" t="s">
        <v>0</v>
      </c>
      <c r="C73" s="11" t="s">
        <v>1</v>
      </c>
      <c r="D73" s="11" t="s">
        <v>2</v>
      </c>
      <c r="E73" s="11" t="s">
        <v>10</v>
      </c>
      <c r="F73" s="11" t="s">
        <v>3</v>
      </c>
      <c r="G73" s="11" t="s">
        <v>4</v>
      </c>
      <c r="H73" s="11" t="s">
        <v>5</v>
      </c>
      <c r="I73" s="12"/>
    </row>
    <row r="74" spans="2:9" s="30" customFormat="1" ht="19.5" customHeight="1" x14ac:dyDescent="0.2">
      <c r="B74" s="76"/>
      <c r="C74" s="31" t="s">
        <v>29</v>
      </c>
      <c r="D74" s="32"/>
      <c r="E74" s="32"/>
      <c r="F74" s="33"/>
      <c r="G74" s="32"/>
      <c r="H74" s="34">
        <f>H65</f>
        <v>0</v>
      </c>
      <c r="I74" s="35"/>
    </row>
    <row r="75" spans="2:9" ht="12" customHeight="1" x14ac:dyDescent="0.2">
      <c r="B75" s="61"/>
      <c r="C75" s="14"/>
      <c r="D75" s="15"/>
      <c r="E75" s="15"/>
      <c r="F75" s="26"/>
      <c r="G75" s="16"/>
      <c r="H75" s="25"/>
    </row>
    <row r="76" spans="2:9" x14ac:dyDescent="0.2">
      <c r="B76" s="61" t="s">
        <v>2636</v>
      </c>
      <c r="C76" s="14" t="s">
        <v>2630</v>
      </c>
      <c r="D76" s="22" t="s">
        <v>1374</v>
      </c>
      <c r="E76" s="15"/>
      <c r="F76" s="26"/>
      <c r="G76" s="62"/>
      <c r="H76" s="25">
        <f t="shared" si="2"/>
        <v>0</v>
      </c>
    </row>
    <row r="77" spans="2:9" ht="12" customHeight="1" x14ac:dyDescent="0.2">
      <c r="B77" s="61"/>
      <c r="C77" s="14"/>
      <c r="D77" s="15"/>
      <c r="E77" s="15"/>
      <c r="F77" s="26"/>
      <c r="G77" s="16"/>
      <c r="H77" s="25" t="str">
        <f t="shared" si="2"/>
        <v/>
      </c>
    </row>
    <row r="78" spans="2:9" x14ac:dyDescent="0.2">
      <c r="B78" s="50" t="s">
        <v>53</v>
      </c>
      <c r="C78" s="28" t="s">
        <v>2629</v>
      </c>
      <c r="D78" s="22" t="s">
        <v>25</v>
      </c>
      <c r="E78" s="64"/>
      <c r="F78" s="26"/>
      <c r="G78" s="65"/>
      <c r="H78" s="25">
        <f t="shared" si="2"/>
        <v>0</v>
      </c>
    </row>
    <row r="79" spans="2:9" ht="12" customHeight="1" x14ac:dyDescent="0.2">
      <c r="B79" s="50"/>
      <c r="C79" s="14"/>
      <c r="D79" s="15"/>
      <c r="E79" s="64"/>
      <c r="F79" s="26"/>
      <c r="G79" s="65"/>
      <c r="H79" s="25" t="str">
        <f t="shared" si="2"/>
        <v/>
      </c>
    </row>
    <row r="80" spans="2:9" s="5" customFormat="1" x14ac:dyDescent="0.2">
      <c r="B80" s="61" t="s">
        <v>55</v>
      </c>
      <c r="C80" s="14" t="s">
        <v>2628</v>
      </c>
      <c r="D80" s="22" t="s">
        <v>25</v>
      </c>
      <c r="E80" s="64"/>
      <c r="F80" s="26"/>
      <c r="G80" s="67"/>
      <c r="H80" s="25">
        <f t="shared" si="2"/>
        <v>0</v>
      </c>
    </row>
    <row r="81" spans="2:8" s="5" customFormat="1" ht="12" customHeight="1" x14ac:dyDescent="0.2">
      <c r="B81" s="61"/>
      <c r="C81" s="14"/>
      <c r="D81" s="22"/>
      <c r="E81" s="64"/>
      <c r="F81" s="26"/>
      <c r="G81" s="67"/>
      <c r="H81" s="25"/>
    </row>
    <row r="82" spans="2:8" s="5" customFormat="1" x14ac:dyDescent="0.2">
      <c r="B82" s="61" t="s">
        <v>65</v>
      </c>
      <c r="C82" s="14" t="s">
        <v>2627</v>
      </c>
      <c r="D82" s="22"/>
      <c r="E82" s="64"/>
      <c r="F82" s="26"/>
      <c r="G82" s="67"/>
      <c r="H82" s="25"/>
    </row>
    <row r="83" spans="2:8" s="5" customFormat="1" ht="12" customHeight="1" x14ac:dyDescent="0.2">
      <c r="B83" s="61"/>
      <c r="C83" s="14"/>
      <c r="D83" s="15"/>
      <c r="E83" s="64"/>
      <c r="F83" s="26"/>
      <c r="G83" s="65"/>
      <c r="H83" s="25" t="str">
        <f>IF(D83="","",F83*G83)</f>
        <v/>
      </c>
    </row>
    <row r="84" spans="2:8" s="5" customFormat="1" x14ac:dyDescent="0.2">
      <c r="B84" s="61" t="s">
        <v>57</v>
      </c>
      <c r="C84" s="14" t="s">
        <v>2626</v>
      </c>
      <c r="D84" s="22" t="s">
        <v>25</v>
      </c>
      <c r="E84" s="64"/>
      <c r="F84" s="26"/>
      <c r="G84" s="62"/>
      <c r="H84" s="25">
        <f>IF(D84="","",F84*G84)</f>
        <v>0</v>
      </c>
    </row>
    <row r="85" spans="2:8" s="5" customFormat="1" ht="12" customHeight="1" x14ac:dyDescent="0.2">
      <c r="B85" s="50"/>
      <c r="C85" s="14"/>
      <c r="D85" s="22"/>
      <c r="E85" s="64"/>
      <c r="F85" s="26"/>
      <c r="G85" s="62"/>
      <c r="H85" s="25"/>
    </row>
    <row r="86" spans="2:8" s="5" customFormat="1" x14ac:dyDescent="0.2">
      <c r="B86" s="61" t="s">
        <v>58</v>
      </c>
      <c r="C86" s="14" t="s">
        <v>2614</v>
      </c>
      <c r="D86" s="22" t="s">
        <v>25</v>
      </c>
      <c r="E86" s="15"/>
      <c r="F86" s="26"/>
      <c r="G86" s="16"/>
      <c r="H86" s="25">
        <f t="shared" ref="H86:H126" si="3">IF(D86="","",F86*G86)</f>
        <v>0</v>
      </c>
    </row>
    <row r="87" spans="2:8" s="5" customFormat="1" ht="12" customHeight="1" x14ac:dyDescent="0.2">
      <c r="B87" s="61"/>
      <c r="C87" s="14"/>
      <c r="D87" s="15"/>
      <c r="E87" s="15"/>
      <c r="F87" s="26"/>
      <c r="G87" s="16"/>
      <c r="H87" s="25" t="str">
        <f t="shared" si="3"/>
        <v/>
      </c>
    </row>
    <row r="88" spans="2:8" s="5" customFormat="1" x14ac:dyDescent="0.2">
      <c r="B88" s="50" t="s">
        <v>2635</v>
      </c>
      <c r="C88" s="14" t="s">
        <v>2634</v>
      </c>
      <c r="D88" s="22" t="s">
        <v>38</v>
      </c>
      <c r="E88" s="15"/>
      <c r="F88" s="26"/>
      <c r="G88" s="67"/>
      <c r="H88" s="25">
        <f t="shared" si="3"/>
        <v>0</v>
      </c>
    </row>
    <row r="89" spans="2:8" s="5" customFormat="1" ht="12" customHeight="1" x14ac:dyDescent="0.2">
      <c r="B89" s="61"/>
      <c r="C89" s="14"/>
      <c r="D89" s="15"/>
      <c r="E89" s="15"/>
      <c r="F89" s="26"/>
      <c r="G89" s="67"/>
      <c r="H89" s="25" t="str">
        <f t="shared" si="3"/>
        <v/>
      </c>
    </row>
    <row r="90" spans="2:8" s="5" customFormat="1" x14ac:dyDescent="0.2">
      <c r="B90" s="50" t="s">
        <v>2633</v>
      </c>
      <c r="C90" s="14" t="s">
        <v>2632</v>
      </c>
      <c r="D90" s="22"/>
      <c r="E90" s="15"/>
      <c r="F90" s="26"/>
      <c r="G90" s="62"/>
      <c r="H90" s="25" t="str">
        <f t="shared" si="3"/>
        <v/>
      </c>
    </row>
    <row r="91" spans="2:8" s="5" customFormat="1" ht="12" customHeight="1" x14ac:dyDescent="0.2">
      <c r="B91" s="61"/>
      <c r="C91" s="14"/>
      <c r="D91" s="15"/>
      <c r="E91" s="15"/>
      <c r="F91" s="26"/>
      <c r="G91" s="29"/>
      <c r="H91" s="25" t="str">
        <f t="shared" si="3"/>
        <v/>
      </c>
    </row>
    <row r="92" spans="2:8" s="5" customFormat="1" x14ac:dyDescent="0.2">
      <c r="B92" s="50" t="s">
        <v>2631</v>
      </c>
      <c r="C92" s="14" t="s">
        <v>2630</v>
      </c>
      <c r="D92" s="22" t="s">
        <v>1374</v>
      </c>
      <c r="E92" s="15"/>
      <c r="F92" s="26"/>
      <c r="G92" s="29"/>
      <c r="H92" s="25">
        <f t="shared" si="3"/>
        <v>0</v>
      </c>
    </row>
    <row r="93" spans="2:8" s="5" customFormat="1" ht="12" customHeight="1" x14ac:dyDescent="0.2">
      <c r="B93" s="61"/>
      <c r="C93" s="14"/>
      <c r="D93" s="15"/>
      <c r="E93" s="15"/>
      <c r="F93" s="26"/>
      <c r="G93" s="29"/>
      <c r="H93" s="25" t="str">
        <f t="shared" si="3"/>
        <v/>
      </c>
    </row>
    <row r="94" spans="2:8" s="5" customFormat="1" x14ac:dyDescent="0.2">
      <c r="B94" s="50" t="s">
        <v>53</v>
      </c>
      <c r="C94" s="28" t="s">
        <v>2629</v>
      </c>
      <c r="D94" s="22" t="s">
        <v>25</v>
      </c>
      <c r="E94" s="15"/>
      <c r="F94" s="26"/>
      <c r="G94" s="67"/>
      <c r="H94" s="25">
        <f t="shared" si="3"/>
        <v>0</v>
      </c>
    </row>
    <row r="95" spans="2:8" s="5" customFormat="1" ht="12" customHeight="1" x14ac:dyDescent="0.2">
      <c r="B95" s="50"/>
      <c r="C95" s="14"/>
      <c r="D95" s="15"/>
      <c r="E95" s="15"/>
      <c r="F95" s="26"/>
      <c r="G95" s="29"/>
      <c r="H95" s="25" t="str">
        <f t="shared" si="3"/>
        <v/>
      </c>
    </row>
    <row r="96" spans="2:8" s="5" customFormat="1" x14ac:dyDescent="0.2">
      <c r="B96" s="61" t="s">
        <v>55</v>
      </c>
      <c r="C96" s="14" t="s">
        <v>2628</v>
      </c>
      <c r="D96" s="22" t="s">
        <v>25</v>
      </c>
      <c r="E96" s="15"/>
      <c r="F96" s="26"/>
      <c r="G96" s="62"/>
      <c r="H96" s="25">
        <f t="shared" si="3"/>
        <v>0</v>
      </c>
    </row>
    <row r="97" spans="2:8" s="5" customFormat="1" ht="12" customHeight="1" x14ac:dyDescent="0.2">
      <c r="B97" s="61"/>
      <c r="C97" s="14"/>
      <c r="D97" s="22"/>
      <c r="E97" s="15"/>
      <c r="F97" s="15"/>
      <c r="G97" s="16"/>
      <c r="H97" s="25" t="str">
        <f t="shared" si="3"/>
        <v/>
      </c>
    </row>
    <row r="98" spans="2:8" s="5" customFormat="1" x14ac:dyDescent="0.2">
      <c r="B98" s="61" t="s">
        <v>65</v>
      </c>
      <c r="C98" s="14" t="s">
        <v>2627</v>
      </c>
      <c r="D98" s="22"/>
      <c r="E98" s="15"/>
      <c r="F98" s="15"/>
      <c r="G98" s="67"/>
      <c r="H98" s="25" t="str">
        <f t="shared" si="3"/>
        <v/>
      </c>
    </row>
    <row r="99" spans="2:8" s="5" customFormat="1" ht="12" customHeight="1" x14ac:dyDescent="0.2">
      <c r="B99" s="61"/>
      <c r="C99" s="14"/>
      <c r="D99" s="15"/>
      <c r="E99" s="15"/>
      <c r="F99" s="15"/>
      <c r="G99" s="67"/>
      <c r="H99" s="25" t="str">
        <f t="shared" si="3"/>
        <v/>
      </c>
    </row>
    <row r="100" spans="2:8" s="5" customFormat="1" x14ac:dyDescent="0.2">
      <c r="B100" s="61" t="s">
        <v>57</v>
      </c>
      <c r="C100" s="14" t="s">
        <v>2626</v>
      </c>
      <c r="D100" s="22" t="s">
        <v>25</v>
      </c>
      <c r="E100" s="15"/>
      <c r="F100" s="15"/>
      <c r="G100" s="67"/>
      <c r="H100" s="25">
        <f t="shared" si="3"/>
        <v>0</v>
      </c>
    </row>
    <row r="101" spans="2:8" s="5" customFormat="1" ht="12" customHeight="1" x14ac:dyDescent="0.2">
      <c r="B101" s="50"/>
      <c r="C101" s="14"/>
      <c r="D101" s="22"/>
      <c r="E101" s="15"/>
      <c r="F101" s="15"/>
      <c r="G101" s="67"/>
      <c r="H101" s="25" t="str">
        <f t="shared" si="3"/>
        <v/>
      </c>
    </row>
    <row r="102" spans="2:8" s="5" customFormat="1" x14ac:dyDescent="0.2">
      <c r="B102" s="61" t="s">
        <v>58</v>
      </c>
      <c r="C102" s="14" t="s">
        <v>2614</v>
      </c>
      <c r="D102" s="22" t="s">
        <v>25</v>
      </c>
      <c r="E102" s="15"/>
      <c r="F102" s="15"/>
      <c r="G102" s="68"/>
      <c r="H102" s="25">
        <f t="shared" si="3"/>
        <v>0</v>
      </c>
    </row>
    <row r="103" spans="2:8" s="5" customFormat="1" ht="12" customHeight="1" x14ac:dyDescent="0.2">
      <c r="B103" s="61"/>
      <c r="C103" s="14"/>
      <c r="D103" s="15"/>
      <c r="E103" s="15"/>
      <c r="F103" s="15"/>
      <c r="G103" s="67"/>
      <c r="H103" s="25" t="str">
        <f t="shared" si="3"/>
        <v/>
      </c>
    </row>
    <row r="104" spans="2:8" s="5" customFormat="1" x14ac:dyDescent="0.2">
      <c r="B104" s="50" t="s">
        <v>2625</v>
      </c>
      <c r="C104" s="14" t="s">
        <v>2624</v>
      </c>
      <c r="D104" s="22" t="s">
        <v>38</v>
      </c>
      <c r="E104" s="15"/>
      <c r="F104" s="15"/>
      <c r="G104" s="67"/>
      <c r="H104" s="25">
        <f t="shared" si="3"/>
        <v>0</v>
      </c>
    </row>
    <row r="105" spans="2:8" s="5" customFormat="1" ht="12" customHeight="1" x14ac:dyDescent="0.2">
      <c r="B105" s="61"/>
      <c r="C105" s="27"/>
      <c r="D105" s="64"/>
      <c r="E105" s="15"/>
      <c r="F105" s="15"/>
      <c r="G105" s="67"/>
      <c r="H105" s="25" t="str">
        <f t="shared" si="3"/>
        <v/>
      </c>
    </row>
    <row r="106" spans="2:8" s="5" customFormat="1" x14ac:dyDescent="0.2">
      <c r="B106" s="61" t="s">
        <v>2623</v>
      </c>
      <c r="C106" s="14" t="s">
        <v>2622</v>
      </c>
      <c r="D106" s="22" t="s">
        <v>38</v>
      </c>
      <c r="E106" s="64"/>
      <c r="F106" s="64"/>
      <c r="G106" s="67"/>
      <c r="H106" s="25">
        <f t="shared" si="3"/>
        <v>0</v>
      </c>
    </row>
    <row r="107" spans="2:8" s="5" customFormat="1" ht="12" customHeight="1" x14ac:dyDescent="0.2">
      <c r="B107" s="61"/>
      <c r="C107" s="14"/>
      <c r="D107" s="15"/>
      <c r="E107" s="15"/>
      <c r="F107" s="15"/>
      <c r="G107" s="67"/>
      <c r="H107" s="25" t="str">
        <f t="shared" si="3"/>
        <v/>
      </c>
    </row>
    <row r="108" spans="2:8" s="5" customFormat="1" x14ac:dyDescent="0.2">
      <c r="B108" s="86" t="s">
        <v>2621</v>
      </c>
      <c r="C108" s="14" t="s">
        <v>2620</v>
      </c>
      <c r="D108" s="22" t="s">
        <v>25</v>
      </c>
      <c r="E108" s="64"/>
      <c r="F108" s="64"/>
      <c r="G108" s="67"/>
      <c r="H108" s="25">
        <f t="shared" si="3"/>
        <v>0</v>
      </c>
    </row>
    <row r="109" spans="2:8" s="5" customFormat="1" ht="12" customHeight="1" x14ac:dyDescent="0.2">
      <c r="B109" s="61"/>
      <c r="C109" s="27"/>
      <c r="D109" s="64"/>
      <c r="E109" s="64"/>
      <c r="F109" s="64"/>
      <c r="G109" s="67"/>
      <c r="H109" s="25" t="str">
        <f t="shared" si="3"/>
        <v/>
      </c>
    </row>
    <row r="110" spans="2:8" s="5" customFormat="1" x14ac:dyDescent="0.2">
      <c r="B110" s="50" t="s">
        <v>2619</v>
      </c>
      <c r="C110" s="28" t="s">
        <v>2618</v>
      </c>
      <c r="D110" s="64" t="s">
        <v>25</v>
      </c>
      <c r="E110" s="15"/>
      <c r="F110" s="15"/>
      <c r="G110" s="67"/>
      <c r="H110" s="25">
        <f t="shared" si="3"/>
        <v>0</v>
      </c>
    </row>
    <row r="111" spans="2:8" s="5" customFormat="1" ht="12" customHeight="1" x14ac:dyDescent="0.2">
      <c r="B111" s="61"/>
      <c r="C111" s="27"/>
      <c r="D111" s="64"/>
      <c r="E111" s="15"/>
      <c r="F111" s="15"/>
      <c r="G111" s="67"/>
      <c r="H111" s="25" t="str">
        <f t="shared" si="3"/>
        <v/>
      </c>
    </row>
    <row r="112" spans="2:8" s="5" customFormat="1" x14ac:dyDescent="0.2">
      <c r="B112" s="61" t="s">
        <v>2617</v>
      </c>
      <c r="C112" s="14" t="s">
        <v>2616</v>
      </c>
      <c r="D112" s="22" t="s">
        <v>25</v>
      </c>
      <c r="E112" s="15"/>
      <c r="F112" s="15"/>
      <c r="G112" s="67"/>
      <c r="H112" s="25">
        <f t="shared" si="3"/>
        <v>0</v>
      </c>
    </row>
    <row r="113" spans="2:8" s="5" customFormat="1" ht="12" customHeight="1" x14ac:dyDescent="0.2">
      <c r="B113" s="61"/>
      <c r="C113" s="14"/>
      <c r="D113" s="15"/>
      <c r="E113" s="15"/>
      <c r="F113" s="15"/>
      <c r="G113" s="67"/>
      <c r="H113" s="25" t="str">
        <f t="shared" si="3"/>
        <v/>
      </c>
    </row>
    <row r="114" spans="2:8" s="5" customFormat="1" x14ac:dyDescent="0.2">
      <c r="B114" s="86" t="s">
        <v>2615</v>
      </c>
      <c r="C114" s="14" t="s">
        <v>2614</v>
      </c>
      <c r="D114" s="22" t="s">
        <v>25</v>
      </c>
      <c r="E114" s="15"/>
      <c r="F114" s="15"/>
      <c r="G114" s="16"/>
      <c r="H114" s="25">
        <f t="shared" si="3"/>
        <v>0</v>
      </c>
    </row>
    <row r="115" spans="2:8" s="5" customFormat="1" ht="12" customHeight="1" x14ac:dyDescent="0.2">
      <c r="B115" s="50"/>
      <c r="C115" s="14"/>
      <c r="D115" s="15"/>
      <c r="E115" s="15"/>
      <c r="F115" s="15"/>
      <c r="G115" s="16"/>
      <c r="H115" s="17" t="str">
        <f t="shared" si="3"/>
        <v/>
      </c>
    </row>
    <row r="116" spans="2:8" s="5" customFormat="1" x14ac:dyDescent="0.2">
      <c r="B116" s="50" t="s">
        <v>2613</v>
      </c>
      <c r="C116" s="28" t="s">
        <v>2612</v>
      </c>
      <c r="D116" s="15" t="s">
        <v>2611</v>
      </c>
      <c r="E116" s="15"/>
      <c r="F116" s="15"/>
      <c r="G116" s="16"/>
      <c r="H116" s="17">
        <f t="shared" si="3"/>
        <v>0</v>
      </c>
    </row>
    <row r="117" spans="2:8" s="5" customFormat="1" ht="12" customHeight="1" x14ac:dyDescent="0.2">
      <c r="B117" s="50"/>
      <c r="C117" s="14"/>
      <c r="D117" s="15"/>
      <c r="E117" s="15"/>
      <c r="F117" s="15"/>
      <c r="G117" s="16"/>
      <c r="H117" s="17" t="str">
        <f t="shared" si="3"/>
        <v/>
      </c>
    </row>
    <row r="118" spans="2:8" s="5" customFormat="1" x14ac:dyDescent="0.2">
      <c r="B118" s="61" t="s">
        <v>2610</v>
      </c>
      <c r="C118" s="14" t="s">
        <v>2609</v>
      </c>
      <c r="D118" s="22" t="s">
        <v>38</v>
      </c>
      <c r="E118" s="15"/>
      <c r="F118" s="15"/>
      <c r="G118" s="16"/>
      <c r="H118" s="17">
        <f t="shared" si="3"/>
        <v>0</v>
      </c>
    </row>
    <row r="119" spans="2:8" s="5" customFormat="1" ht="12" customHeight="1" x14ac:dyDescent="0.2">
      <c r="B119" s="61"/>
      <c r="C119" s="14"/>
      <c r="D119" s="15"/>
      <c r="E119" s="15"/>
      <c r="F119" s="15"/>
      <c r="G119" s="16"/>
      <c r="H119" s="17" t="str">
        <f t="shared" si="3"/>
        <v/>
      </c>
    </row>
    <row r="120" spans="2:8" s="5" customFormat="1" x14ac:dyDescent="0.2">
      <c r="B120" s="86" t="s">
        <v>2608</v>
      </c>
      <c r="C120" s="14" t="s">
        <v>2607</v>
      </c>
      <c r="D120" s="22" t="s">
        <v>38</v>
      </c>
      <c r="E120" s="22"/>
      <c r="F120" s="23"/>
      <c r="G120" s="24"/>
      <c r="H120" s="25">
        <f t="shared" si="3"/>
        <v>0</v>
      </c>
    </row>
    <row r="121" spans="2:8" s="5" customFormat="1" ht="12" customHeight="1" x14ac:dyDescent="0.2">
      <c r="B121" s="61"/>
      <c r="C121" s="14"/>
      <c r="D121" s="15"/>
      <c r="E121" s="15"/>
      <c r="F121" s="26"/>
      <c r="G121" s="16"/>
      <c r="H121" s="25" t="str">
        <f t="shared" si="3"/>
        <v/>
      </c>
    </row>
    <row r="122" spans="2:8" s="5" customFormat="1" ht="25.5" x14ac:dyDescent="0.2">
      <c r="B122" s="50" t="s">
        <v>2606</v>
      </c>
      <c r="C122" s="14" t="s">
        <v>2605</v>
      </c>
      <c r="D122" s="22"/>
      <c r="E122" s="15"/>
      <c r="F122" s="26"/>
      <c r="G122" s="62"/>
      <c r="H122" s="25" t="str">
        <f t="shared" si="3"/>
        <v/>
      </c>
    </row>
    <row r="123" spans="2:8" s="5" customFormat="1" ht="12" customHeight="1" x14ac:dyDescent="0.2">
      <c r="B123" s="61"/>
      <c r="C123" s="14"/>
      <c r="D123" s="15"/>
      <c r="E123" s="15"/>
      <c r="F123" s="26"/>
      <c r="G123" s="16"/>
      <c r="H123" s="25" t="str">
        <f t="shared" si="3"/>
        <v/>
      </c>
    </row>
    <row r="124" spans="2:8" s="5" customFormat="1" x14ac:dyDescent="0.2">
      <c r="B124" s="50" t="s">
        <v>2604</v>
      </c>
      <c r="C124" s="27" t="s">
        <v>2603</v>
      </c>
      <c r="D124" s="22" t="s">
        <v>6</v>
      </c>
      <c r="E124" s="64"/>
      <c r="F124" s="26"/>
      <c r="G124" s="65"/>
      <c r="H124" s="25">
        <f t="shared" si="3"/>
        <v>0</v>
      </c>
    </row>
    <row r="125" spans="2:8" s="5" customFormat="1" ht="12" customHeight="1" x14ac:dyDescent="0.2">
      <c r="B125" s="50"/>
      <c r="C125" s="14"/>
      <c r="D125" s="15"/>
      <c r="E125" s="64"/>
      <c r="F125" s="26"/>
      <c r="G125" s="65"/>
      <c r="H125" s="25" t="str">
        <f t="shared" si="3"/>
        <v/>
      </c>
    </row>
    <row r="126" spans="2:8" s="5" customFormat="1" ht="25.5" x14ac:dyDescent="0.2">
      <c r="B126" s="50" t="s">
        <v>2602</v>
      </c>
      <c r="C126" s="28" t="s">
        <v>2601</v>
      </c>
      <c r="D126" s="22" t="s">
        <v>6</v>
      </c>
      <c r="E126" s="64"/>
      <c r="F126" s="26"/>
      <c r="G126" s="67"/>
      <c r="H126" s="25">
        <f t="shared" si="3"/>
        <v>0</v>
      </c>
    </row>
    <row r="127" spans="2:8" s="5" customFormat="1" ht="12" customHeight="1" x14ac:dyDescent="0.2">
      <c r="B127" s="50"/>
      <c r="C127" s="28"/>
      <c r="D127" s="22"/>
      <c r="E127" s="64"/>
      <c r="F127" s="26"/>
      <c r="G127" s="67"/>
      <c r="H127" s="25"/>
    </row>
    <row r="128" spans="2:8" s="5" customFormat="1" x14ac:dyDescent="0.2">
      <c r="B128" s="50" t="s">
        <v>2600</v>
      </c>
      <c r="C128" s="28" t="s">
        <v>2599</v>
      </c>
      <c r="D128" s="22" t="s">
        <v>25</v>
      </c>
      <c r="E128" s="64"/>
      <c r="F128" s="26"/>
      <c r="G128" s="67"/>
      <c r="H128" s="25"/>
    </row>
    <row r="129" spans="2:9" s="5" customFormat="1" ht="12" customHeight="1" x14ac:dyDescent="0.2">
      <c r="B129" s="61"/>
      <c r="C129" s="14"/>
      <c r="D129" s="15"/>
      <c r="E129" s="64"/>
      <c r="F129" s="26"/>
      <c r="G129" s="65"/>
      <c r="H129" s="25" t="str">
        <f t="shared" ref="H129:H143" si="4">IF(D129="","",F129*G129)</f>
        <v/>
      </c>
    </row>
    <row r="130" spans="2:9" s="5" customFormat="1" x14ac:dyDescent="0.2">
      <c r="B130" s="50" t="s">
        <v>2598</v>
      </c>
      <c r="C130" s="14" t="s">
        <v>2597</v>
      </c>
      <c r="D130" s="22"/>
      <c r="E130" s="64"/>
      <c r="F130" s="26"/>
      <c r="G130" s="62"/>
      <c r="H130" s="25" t="str">
        <f t="shared" si="4"/>
        <v/>
      </c>
    </row>
    <row r="131" spans="2:9" s="5" customFormat="1" ht="12" customHeight="1" x14ac:dyDescent="0.2">
      <c r="B131" s="61"/>
      <c r="C131" s="14"/>
      <c r="D131" s="15"/>
      <c r="E131" s="64"/>
      <c r="F131" s="26"/>
      <c r="G131" s="65"/>
      <c r="H131" s="25" t="str">
        <f t="shared" si="4"/>
        <v/>
      </c>
    </row>
    <row r="132" spans="2:9" s="5" customFormat="1" x14ac:dyDescent="0.2">
      <c r="B132" s="50" t="s">
        <v>2596</v>
      </c>
      <c r="C132" s="14" t="s">
        <v>2595</v>
      </c>
      <c r="D132" s="22" t="s">
        <v>25</v>
      </c>
      <c r="E132" s="15"/>
      <c r="F132" s="26"/>
      <c r="G132" s="16"/>
      <c r="H132" s="25">
        <f t="shared" si="4"/>
        <v>0</v>
      </c>
    </row>
    <row r="133" spans="2:9" s="5" customFormat="1" ht="12" customHeight="1" x14ac:dyDescent="0.2">
      <c r="B133" s="61"/>
      <c r="C133" s="14"/>
      <c r="D133" s="15"/>
      <c r="E133" s="15"/>
      <c r="F133" s="26"/>
      <c r="G133" s="16"/>
      <c r="H133" s="25" t="str">
        <f t="shared" si="4"/>
        <v/>
      </c>
    </row>
    <row r="134" spans="2:9" s="5" customFormat="1" x14ac:dyDescent="0.2">
      <c r="B134" s="50" t="s">
        <v>2594</v>
      </c>
      <c r="C134" s="14" t="s">
        <v>2590</v>
      </c>
      <c r="D134" s="22" t="s">
        <v>25</v>
      </c>
      <c r="E134" s="15"/>
      <c r="F134" s="26"/>
      <c r="G134" s="67"/>
      <c r="H134" s="25">
        <f t="shared" si="4"/>
        <v>0</v>
      </c>
    </row>
    <row r="135" spans="2:9" s="5" customFormat="1" ht="12" customHeight="1" x14ac:dyDescent="0.2">
      <c r="B135" s="61"/>
      <c r="C135" s="14"/>
      <c r="D135" s="15"/>
      <c r="E135" s="15"/>
      <c r="F135" s="26"/>
      <c r="G135" s="67"/>
      <c r="H135" s="25" t="str">
        <f t="shared" si="4"/>
        <v/>
      </c>
    </row>
    <row r="136" spans="2:9" s="5" customFormat="1" x14ac:dyDescent="0.2">
      <c r="B136" s="50" t="s">
        <v>2593</v>
      </c>
      <c r="C136" s="14" t="s">
        <v>2590</v>
      </c>
      <c r="D136" s="22" t="s">
        <v>25</v>
      </c>
      <c r="E136" s="15"/>
      <c r="F136" s="26"/>
      <c r="G136" s="62"/>
      <c r="H136" s="25">
        <f t="shared" si="4"/>
        <v>0</v>
      </c>
    </row>
    <row r="137" spans="2:9" s="5" customFormat="1" ht="12" customHeight="1" x14ac:dyDescent="0.2">
      <c r="B137" s="61"/>
      <c r="C137" s="14"/>
      <c r="D137" s="15"/>
      <c r="E137" s="15"/>
      <c r="F137" s="26"/>
      <c r="G137" s="29"/>
      <c r="H137" s="25" t="str">
        <f t="shared" si="4"/>
        <v/>
      </c>
    </row>
    <row r="138" spans="2:9" s="5" customFormat="1" x14ac:dyDescent="0.2">
      <c r="B138" s="50" t="s">
        <v>2592</v>
      </c>
      <c r="C138" s="14" t="s">
        <v>2590</v>
      </c>
      <c r="D138" s="22" t="s">
        <v>25</v>
      </c>
      <c r="E138" s="15"/>
      <c r="F138" s="26"/>
      <c r="G138" s="29"/>
      <c r="H138" s="25">
        <f t="shared" si="4"/>
        <v>0</v>
      </c>
    </row>
    <row r="139" spans="2:9" s="5" customFormat="1" ht="12" customHeight="1" x14ac:dyDescent="0.2">
      <c r="B139" s="61"/>
      <c r="C139" s="14"/>
      <c r="D139" s="15"/>
      <c r="E139" s="15"/>
      <c r="F139" s="26"/>
      <c r="G139" s="29"/>
      <c r="H139" s="25" t="str">
        <f t="shared" si="4"/>
        <v/>
      </c>
    </row>
    <row r="140" spans="2:9" s="5" customFormat="1" x14ac:dyDescent="0.2">
      <c r="B140" s="50" t="s">
        <v>2591</v>
      </c>
      <c r="C140" s="14" t="s">
        <v>2590</v>
      </c>
      <c r="D140" s="22" t="s">
        <v>25</v>
      </c>
      <c r="E140" s="15"/>
      <c r="F140" s="26"/>
      <c r="G140" s="67"/>
      <c r="H140" s="25">
        <f t="shared" si="4"/>
        <v>0</v>
      </c>
    </row>
    <row r="141" spans="2:9" s="5" customFormat="1" ht="12" customHeight="1" x14ac:dyDescent="0.2">
      <c r="B141" s="61"/>
      <c r="C141" s="14"/>
      <c r="D141" s="15"/>
      <c r="E141" s="15"/>
      <c r="F141" s="26"/>
      <c r="G141" s="29"/>
      <c r="H141" s="25" t="str">
        <f t="shared" si="4"/>
        <v/>
      </c>
    </row>
    <row r="142" spans="2:9" s="5" customFormat="1" x14ac:dyDescent="0.2">
      <c r="B142" s="50" t="s">
        <v>2589</v>
      </c>
      <c r="C142" s="14" t="s">
        <v>2588</v>
      </c>
      <c r="D142" s="22" t="s">
        <v>38</v>
      </c>
      <c r="E142" s="15"/>
      <c r="F142" s="26"/>
      <c r="G142" s="62"/>
      <c r="H142" s="25">
        <f t="shared" si="4"/>
        <v>0</v>
      </c>
    </row>
    <row r="143" spans="2:9" s="5" customFormat="1" ht="12" customHeight="1" x14ac:dyDescent="0.2">
      <c r="B143" s="61"/>
      <c r="C143" s="14"/>
      <c r="D143" s="15"/>
      <c r="E143" s="15"/>
      <c r="F143" s="15"/>
      <c r="G143" s="16"/>
      <c r="H143" s="25" t="str">
        <f t="shared" si="4"/>
        <v/>
      </c>
    </row>
    <row r="144" spans="2:9" s="30" customFormat="1" ht="24.75" customHeight="1" x14ac:dyDescent="0.2">
      <c r="B144" s="84" t="str">
        <f>$B$10</f>
        <v>C11.5</v>
      </c>
      <c r="C144" s="31" t="s">
        <v>2708</v>
      </c>
      <c r="D144" s="32"/>
      <c r="E144" s="32"/>
      <c r="F144" s="33"/>
      <c r="G144" s="32"/>
      <c r="H144" s="34">
        <f>SUM(H74:H143)</f>
        <v>0</v>
      </c>
      <c r="I144" s="35"/>
    </row>
  </sheetData>
  <mergeCells count="11">
    <mergeCell ref="B69:G69"/>
    <mergeCell ref="H69:H72"/>
    <mergeCell ref="B70:G72"/>
    <mergeCell ref="F1:H1"/>
    <mergeCell ref="H4:H7"/>
    <mergeCell ref="B4:G4"/>
    <mergeCell ref="B5:G7"/>
    <mergeCell ref="B66:E66"/>
    <mergeCell ref="F66:H68"/>
    <mergeCell ref="B67:E67"/>
    <mergeCell ref="B68:E68"/>
  </mergeCells>
  <pageMargins left="0.43307086614173229" right="0.31496062992125984" top="0.43307086614173229" bottom="0.62992125984251968" header="0.35433070866141736" footer="0.31496062992125984"/>
  <pageSetup paperSize="9" scale="70"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65"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9649-D269-4FDF-A83A-773BD2CFC521}">
  <sheetPr codeName="Sheet86">
    <tabColor rgb="FF92D050"/>
    <pageSetUpPr fitToPage="1"/>
  </sheetPr>
  <dimension ref="B1:I125"/>
  <sheetViews>
    <sheetView view="pageBreakPreview" topLeftCell="A61" zoomScale="85" zoomScaleNormal="85" zoomScaleSheetLayoutView="85" workbookViewId="0">
      <selection activeCell="T30" sqref="T30"/>
    </sheetView>
  </sheetViews>
  <sheetFormatPr defaultColWidth="8.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3.85546875" style="230" customWidth="1"/>
    <col min="7" max="7" width="14.140625" style="230" customWidth="1"/>
    <col min="8" max="8" width="15.7109375" style="197" customWidth="1"/>
    <col min="9" max="9" width="0.85546875" style="197" customWidth="1"/>
    <col min="10" max="16384" width="8.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230"/>
    </row>
    <row r="4" spans="2:9" ht="12.75" customHeight="1" x14ac:dyDescent="0.2">
      <c r="B4" s="417" t="s">
        <v>8</v>
      </c>
      <c r="C4" s="418"/>
      <c r="D4" s="418"/>
      <c r="E4" s="418"/>
      <c r="F4" s="418"/>
      <c r="G4" s="418"/>
      <c r="H4" s="490" t="str">
        <f>"CHAPTER "&amp;B11</f>
        <v xml:space="preserve">CHAPTER </v>
      </c>
      <c r="I4" s="307"/>
    </row>
    <row r="5" spans="2:9" ht="7.5" customHeight="1" x14ac:dyDescent="0.2">
      <c r="B5" s="420" t="str">
        <f>ContractDescription</f>
        <v>REHABILITATION OF PROVINCIAL ROAD P47-3 (KM 38.00 TO KM 48.00) IN THE EMPANGENI REGION</v>
      </c>
      <c r="C5" s="421"/>
      <c r="D5" s="421"/>
      <c r="E5" s="421"/>
      <c r="F5" s="421"/>
      <c r="G5" s="421"/>
      <c r="H5" s="491"/>
      <c r="I5" s="199"/>
    </row>
    <row r="6" spans="2:9" ht="12.75" customHeight="1" x14ac:dyDescent="0.2">
      <c r="B6" s="420"/>
      <c r="C6" s="421"/>
      <c r="D6" s="421"/>
      <c r="E6" s="421"/>
      <c r="F6" s="421"/>
      <c r="G6" s="421"/>
      <c r="H6" s="491"/>
      <c r="I6" s="199"/>
    </row>
    <row r="7" spans="2:9" s="202" customFormat="1" ht="7.5" customHeight="1" x14ac:dyDescent="0.2">
      <c r="B7" s="422"/>
      <c r="C7" s="423"/>
      <c r="D7" s="423"/>
      <c r="E7" s="423"/>
      <c r="F7" s="423"/>
      <c r="G7" s="423"/>
      <c r="H7" s="492"/>
      <c r="I7" s="201"/>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11" si="0">IF(D9="","",F9*G9)</f>
        <v/>
      </c>
      <c r="I9" s="206"/>
    </row>
    <row r="10" spans="2:9" x14ac:dyDescent="0.2">
      <c r="B10" s="257" t="s">
        <v>2677</v>
      </c>
      <c r="C10" s="204" t="s">
        <v>2676</v>
      </c>
      <c r="D10" s="205"/>
      <c r="E10" s="205"/>
      <c r="F10" s="205"/>
      <c r="G10" s="205"/>
      <c r="H10" s="203" t="str">
        <f t="shared" si="0"/>
        <v/>
      </c>
      <c r="I10" s="206"/>
    </row>
    <row r="11" spans="2:9" x14ac:dyDescent="0.2">
      <c r="B11" s="243"/>
      <c r="C11" s="193"/>
      <c r="D11" s="205"/>
      <c r="E11" s="205"/>
      <c r="F11" s="205"/>
      <c r="G11" s="205"/>
      <c r="H11" s="203" t="str">
        <f t="shared" si="0"/>
        <v/>
      </c>
      <c r="I11" s="206"/>
    </row>
    <row r="12" spans="2:9" x14ac:dyDescent="0.2">
      <c r="B12" s="243"/>
      <c r="C12" s="193"/>
      <c r="D12" s="205"/>
      <c r="E12" s="205"/>
      <c r="F12" s="205"/>
      <c r="G12" s="205"/>
      <c r="H12" s="203"/>
      <c r="I12" s="206"/>
    </row>
    <row r="13" spans="2:9" x14ac:dyDescent="0.2">
      <c r="B13" s="243"/>
      <c r="C13" s="193"/>
      <c r="D13" s="205"/>
      <c r="E13" s="205"/>
      <c r="F13" s="205"/>
      <c r="G13" s="205"/>
      <c r="H13" s="203"/>
      <c r="I13" s="206"/>
    </row>
    <row r="14" spans="2:9" x14ac:dyDescent="0.2">
      <c r="B14" s="243"/>
      <c r="C14" s="193"/>
      <c r="D14" s="205"/>
      <c r="E14" s="205"/>
      <c r="F14" s="207"/>
      <c r="G14" s="208"/>
      <c r="H14" s="203"/>
      <c r="I14" s="209"/>
    </row>
    <row r="15" spans="2:9" x14ac:dyDescent="0.2">
      <c r="B15" s="243"/>
      <c r="C15" s="193"/>
      <c r="D15" s="205"/>
      <c r="E15" s="205"/>
      <c r="F15" s="207"/>
      <c r="G15" s="205"/>
      <c r="H15" s="203"/>
      <c r="I15" s="206"/>
    </row>
    <row r="16" spans="2:9" x14ac:dyDescent="0.2">
      <c r="B16" s="243"/>
      <c r="C16" s="217"/>
      <c r="D16" s="205"/>
      <c r="E16" s="213"/>
      <c r="F16" s="205"/>
      <c r="G16" s="229"/>
      <c r="H16" s="203"/>
    </row>
    <row r="17" spans="2:9" x14ac:dyDescent="0.2">
      <c r="B17" s="243"/>
      <c r="C17" s="216"/>
      <c r="D17" s="213"/>
      <c r="E17" s="213"/>
      <c r="F17" s="207"/>
      <c r="G17" s="213"/>
      <c r="H17" s="203"/>
    </row>
    <row r="18" spans="2:9" s="197" customFormat="1" ht="12.75" hidden="1" customHeight="1" x14ac:dyDescent="0.2">
      <c r="B18" s="243"/>
      <c r="C18" s="193"/>
      <c r="D18" s="205"/>
      <c r="E18" s="205"/>
      <c r="F18" s="207"/>
      <c r="G18" s="205"/>
      <c r="H18" s="203"/>
    </row>
    <row r="19" spans="2:9" s="224" customFormat="1" ht="19.5" hidden="1" customHeight="1" x14ac:dyDescent="0.2">
      <c r="B19" s="284"/>
      <c r="C19" s="219"/>
      <c r="D19" s="220"/>
      <c r="E19" s="220"/>
      <c r="F19" s="221"/>
      <c r="G19" s="221"/>
      <c r="H19" s="222"/>
      <c r="I19" s="223"/>
    </row>
    <row r="20" spans="2:9" ht="12.75" hidden="1" customHeight="1" x14ac:dyDescent="0.2">
      <c r="B20" s="418"/>
      <c r="C20" s="418"/>
      <c r="D20" s="418"/>
      <c r="E20" s="418"/>
      <c r="F20" s="419"/>
      <c r="G20" s="419"/>
      <c r="H20" s="419"/>
    </row>
    <row r="21" spans="2:9" ht="12.75" hidden="1" customHeight="1" x14ac:dyDescent="0.2">
      <c r="B21" s="413"/>
      <c r="C21" s="413"/>
      <c r="D21" s="413"/>
      <c r="E21" s="413"/>
      <c r="F21" s="414"/>
      <c r="G21" s="414"/>
      <c r="H21" s="414"/>
    </row>
    <row r="22" spans="2:9" ht="12.75" hidden="1" customHeight="1" x14ac:dyDescent="0.2">
      <c r="B22" s="416"/>
      <c r="C22" s="416"/>
      <c r="D22" s="416"/>
      <c r="E22" s="416"/>
      <c r="F22" s="415"/>
      <c r="G22" s="415"/>
      <c r="H22" s="415"/>
    </row>
    <row r="23" spans="2:9" ht="12.75" hidden="1" customHeight="1" x14ac:dyDescent="0.2">
      <c r="B23" s="417"/>
      <c r="C23" s="418"/>
      <c r="D23" s="418"/>
      <c r="E23" s="418"/>
      <c r="F23" s="418"/>
      <c r="G23" s="418"/>
      <c r="H23" s="419"/>
      <c r="I23" s="307"/>
    </row>
    <row r="24" spans="2:9" ht="12.75" hidden="1" customHeight="1" x14ac:dyDescent="0.2">
      <c r="B24" s="420"/>
      <c r="C24" s="421"/>
      <c r="D24" s="421"/>
      <c r="E24" s="421"/>
      <c r="F24" s="421"/>
      <c r="G24" s="421"/>
      <c r="H24" s="414"/>
      <c r="I24" s="199"/>
    </row>
    <row r="25" spans="2:9" ht="12.75" hidden="1" customHeight="1" x14ac:dyDescent="0.2">
      <c r="B25" s="420"/>
      <c r="C25" s="421"/>
      <c r="D25" s="421"/>
      <c r="E25" s="421"/>
      <c r="F25" s="421"/>
      <c r="G25" s="421"/>
      <c r="H25" s="414"/>
      <c r="I25" s="199"/>
    </row>
    <row r="26" spans="2:9" ht="12.75" hidden="1" customHeight="1" x14ac:dyDescent="0.2">
      <c r="B26" s="422"/>
      <c r="C26" s="423"/>
      <c r="D26" s="423"/>
      <c r="E26" s="423"/>
      <c r="F26" s="423"/>
      <c r="G26" s="423"/>
      <c r="H26" s="415"/>
      <c r="I26" s="199"/>
    </row>
    <row r="27" spans="2:9" s="202" customFormat="1" ht="24.95" hidden="1" customHeight="1" x14ac:dyDescent="0.2">
      <c r="B27" s="236"/>
      <c r="C27" s="200"/>
      <c r="D27" s="200"/>
      <c r="E27" s="200"/>
      <c r="F27" s="200"/>
      <c r="G27" s="200"/>
      <c r="H27" s="200"/>
      <c r="I27" s="201"/>
    </row>
    <row r="28" spans="2:9" s="224" customFormat="1" ht="19.5" hidden="1" customHeight="1" x14ac:dyDescent="0.2">
      <c r="B28" s="284"/>
      <c r="C28" s="219"/>
      <c r="D28" s="220"/>
      <c r="E28" s="220"/>
      <c r="F28" s="221"/>
      <c r="G28" s="221"/>
      <c r="H28" s="222"/>
      <c r="I28" s="223"/>
    </row>
    <row r="29" spans="2:9" s="197" customFormat="1" ht="12.75" hidden="1" customHeight="1" x14ac:dyDescent="0.2">
      <c r="B29" s="243"/>
      <c r="C29" s="193"/>
      <c r="D29" s="205"/>
      <c r="E29" s="205"/>
      <c r="F29" s="207"/>
      <c r="G29" s="205"/>
      <c r="H29" s="203"/>
    </row>
    <row r="30" spans="2:9" s="197" customFormat="1" x14ac:dyDescent="0.2">
      <c r="B30" s="243"/>
      <c r="C30" s="193"/>
      <c r="D30" s="205"/>
      <c r="E30" s="205"/>
      <c r="F30" s="207"/>
      <c r="G30" s="208"/>
      <c r="H30" s="203"/>
    </row>
    <row r="31" spans="2:9" s="197" customFormat="1" x14ac:dyDescent="0.2">
      <c r="B31" s="243"/>
      <c r="C31" s="193"/>
      <c r="D31" s="205"/>
      <c r="E31" s="205"/>
      <c r="F31" s="207"/>
      <c r="G31" s="208"/>
      <c r="H31" s="203"/>
    </row>
    <row r="32" spans="2:9" s="197" customFormat="1" x14ac:dyDescent="0.2">
      <c r="B32" s="243"/>
      <c r="C32" s="193"/>
      <c r="D32" s="205"/>
      <c r="E32" s="205"/>
      <c r="F32" s="207"/>
      <c r="G32" s="229"/>
      <c r="H32" s="203"/>
    </row>
    <row r="33" spans="2:8" s="197" customFormat="1" x14ac:dyDescent="0.2">
      <c r="B33" s="243"/>
      <c r="C33" s="193"/>
      <c r="D33" s="205"/>
      <c r="E33" s="205"/>
      <c r="F33" s="207"/>
      <c r="G33" s="274"/>
      <c r="H33" s="203"/>
    </row>
    <row r="34" spans="2:8" s="197" customFormat="1" x14ac:dyDescent="0.2">
      <c r="B34" s="243"/>
      <c r="C34" s="193"/>
      <c r="D34" s="205"/>
      <c r="E34" s="205"/>
      <c r="F34" s="207"/>
      <c r="G34" s="229"/>
      <c r="H34" s="203"/>
    </row>
    <row r="35" spans="2:8" s="197" customFormat="1" x14ac:dyDescent="0.2">
      <c r="B35" s="243"/>
      <c r="C35" s="193"/>
      <c r="D35" s="205"/>
      <c r="E35" s="205"/>
      <c r="F35" s="207"/>
      <c r="G35" s="274"/>
      <c r="H35" s="203"/>
    </row>
    <row r="36" spans="2:8" s="197" customFormat="1" x14ac:dyDescent="0.2">
      <c r="B36" s="243"/>
      <c r="C36" s="193"/>
      <c r="D36" s="205"/>
      <c r="E36" s="205"/>
      <c r="F36" s="207"/>
      <c r="G36" s="276"/>
      <c r="H36" s="203"/>
    </row>
    <row r="37" spans="2:8" s="197" customFormat="1" x14ac:dyDescent="0.2">
      <c r="B37" s="243"/>
      <c r="C37" s="193"/>
      <c r="D37" s="205"/>
      <c r="E37" s="205"/>
      <c r="F37" s="205"/>
      <c r="G37" s="205"/>
      <c r="H37" s="203"/>
    </row>
    <row r="38" spans="2:8" s="197" customFormat="1" ht="16.5" customHeight="1" x14ac:dyDescent="0.2">
      <c r="B38" s="243"/>
      <c r="C38" s="193"/>
      <c r="D38" s="205"/>
      <c r="E38" s="205"/>
      <c r="F38" s="207"/>
      <c r="G38" s="229"/>
      <c r="H38" s="203"/>
    </row>
    <row r="39" spans="2:8" s="197" customFormat="1" x14ac:dyDescent="0.2">
      <c r="B39" s="243"/>
      <c r="C39" s="193"/>
      <c r="D39" s="205"/>
      <c r="E39" s="205"/>
      <c r="F39" s="207"/>
      <c r="G39" s="274"/>
      <c r="H39" s="203"/>
    </row>
    <row r="40" spans="2:8" s="197" customFormat="1" ht="15" customHeight="1" x14ac:dyDescent="0.2">
      <c r="B40" s="243"/>
      <c r="C40" s="193"/>
      <c r="D40" s="205"/>
      <c r="E40" s="205"/>
      <c r="F40" s="207"/>
      <c r="G40" s="229"/>
      <c r="H40" s="203"/>
    </row>
    <row r="41" spans="2:8" s="197" customFormat="1" x14ac:dyDescent="0.2">
      <c r="B41" s="243"/>
      <c r="C41" s="193"/>
      <c r="D41" s="205"/>
      <c r="E41" s="205"/>
      <c r="F41" s="205"/>
      <c r="G41" s="241"/>
      <c r="H41" s="203"/>
    </row>
    <row r="42" spans="2:8" s="197" customFormat="1" x14ac:dyDescent="0.2">
      <c r="B42" s="243"/>
      <c r="C42" s="217"/>
      <c r="D42" s="213"/>
      <c r="E42" s="205"/>
      <c r="F42" s="205"/>
      <c r="G42" s="241"/>
      <c r="H42" s="203"/>
    </row>
    <row r="43" spans="2:8" s="197" customFormat="1" x14ac:dyDescent="0.2">
      <c r="B43" s="243"/>
      <c r="C43" s="216"/>
      <c r="D43" s="213"/>
      <c r="E43" s="205"/>
      <c r="F43" s="205"/>
      <c r="G43" s="241"/>
      <c r="H43" s="203"/>
    </row>
    <row r="44" spans="2:8" s="197" customFormat="1" x14ac:dyDescent="0.2">
      <c r="B44" s="243"/>
      <c r="C44" s="193"/>
      <c r="D44" s="205"/>
      <c r="E44" s="213"/>
      <c r="F44" s="213"/>
      <c r="G44" s="242"/>
      <c r="H44" s="203"/>
    </row>
    <row r="45" spans="2:8" s="197" customFormat="1" x14ac:dyDescent="0.2">
      <c r="B45" s="243"/>
      <c r="C45" s="193"/>
      <c r="D45" s="205"/>
      <c r="E45" s="205"/>
      <c r="F45" s="205"/>
      <c r="G45" s="269"/>
      <c r="H45" s="203"/>
    </row>
    <row r="46" spans="2:8" s="197" customFormat="1" x14ac:dyDescent="0.2">
      <c r="B46" s="243"/>
      <c r="C46" s="193"/>
      <c r="D46" s="205"/>
      <c r="E46" s="213"/>
      <c r="F46" s="213"/>
      <c r="G46" s="242"/>
      <c r="H46" s="203"/>
    </row>
    <row r="47" spans="2:8" s="197" customFormat="1" x14ac:dyDescent="0.2">
      <c r="B47" s="243"/>
      <c r="C47" s="216"/>
      <c r="D47" s="213"/>
      <c r="E47" s="213"/>
      <c r="F47" s="213"/>
      <c r="G47" s="241"/>
      <c r="H47" s="203"/>
    </row>
    <row r="48" spans="2:8" s="197" customFormat="1" x14ac:dyDescent="0.2">
      <c r="B48" s="243"/>
      <c r="C48" s="217"/>
      <c r="D48" s="205"/>
      <c r="E48" s="205"/>
      <c r="F48" s="205"/>
      <c r="G48" s="269"/>
      <c r="H48" s="203"/>
    </row>
    <row r="49" spans="2:9" s="197" customFormat="1" x14ac:dyDescent="0.2">
      <c r="B49" s="243"/>
      <c r="C49" s="193"/>
      <c r="D49" s="205"/>
      <c r="E49" s="205"/>
      <c r="F49" s="205"/>
      <c r="G49" s="269"/>
      <c r="H49" s="203"/>
    </row>
    <row r="50" spans="2:9" s="197" customFormat="1" x14ac:dyDescent="0.2">
      <c r="B50" s="243"/>
      <c r="C50" s="193"/>
      <c r="D50" s="205"/>
      <c r="E50" s="205"/>
      <c r="F50" s="207"/>
      <c r="G50" s="241"/>
      <c r="H50" s="203"/>
    </row>
    <row r="51" spans="2:9" s="197" customFormat="1" x14ac:dyDescent="0.2">
      <c r="B51" s="243"/>
      <c r="C51" s="193"/>
      <c r="D51" s="205"/>
      <c r="E51" s="205"/>
      <c r="F51" s="205"/>
      <c r="G51" s="269"/>
      <c r="H51" s="203"/>
    </row>
    <row r="52" spans="2:9" s="197" customFormat="1" x14ac:dyDescent="0.2">
      <c r="B52" s="243"/>
      <c r="C52" s="193"/>
      <c r="D52" s="205"/>
      <c r="E52" s="205"/>
      <c r="F52" s="207"/>
      <c r="G52" s="241"/>
      <c r="H52" s="203"/>
    </row>
    <row r="53" spans="2:9" s="197" customFormat="1" x14ac:dyDescent="0.2">
      <c r="B53" s="243"/>
      <c r="C53" s="193"/>
      <c r="D53" s="205"/>
      <c r="E53" s="205"/>
      <c r="F53" s="207"/>
      <c r="G53" s="269"/>
      <c r="H53" s="203"/>
    </row>
    <row r="54" spans="2:9" s="197" customFormat="1" x14ac:dyDescent="0.2">
      <c r="B54" s="243"/>
      <c r="C54" s="193"/>
      <c r="D54" s="205"/>
      <c r="E54" s="205"/>
      <c r="F54" s="207"/>
      <c r="G54" s="241"/>
      <c r="H54" s="203"/>
    </row>
    <row r="55" spans="2:9" s="197" customFormat="1" x14ac:dyDescent="0.2">
      <c r="B55" s="243"/>
      <c r="C55" s="193"/>
      <c r="D55" s="205"/>
      <c r="E55" s="205"/>
      <c r="F55" s="207"/>
      <c r="G55" s="269"/>
      <c r="H55" s="203"/>
    </row>
    <row r="56" spans="2:9" s="197" customFormat="1" x14ac:dyDescent="0.2">
      <c r="B56" s="243"/>
      <c r="C56" s="210"/>
      <c r="D56" s="205"/>
      <c r="E56" s="213"/>
      <c r="F56" s="207"/>
      <c r="G56" s="241"/>
      <c r="H56" s="203"/>
    </row>
    <row r="57" spans="2:9" s="197" customFormat="1" x14ac:dyDescent="0.2">
      <c r="B57" s="243"/>
      <c r="C57" s="193"/>
      <c r="D57" s="205"/>
      <c r="E57" s="213"/>
      <c r="F57" s="207"/>
      <c r="G57" s="271"/>
      <c r="H57" s="203" t="str">
        <f>IF(D57="","",F57*G57)</f>
        <v/>
      </c>
    </row>
    <row r="58" spans="2:9" s="197" customFormat="1" x14ac:dyDescent="0.2">
      <c r="B58" s="243"/>
      <c r="C58" s="193"/>
      <c r="D58" s="205"/>
      <c r="E58" s="213"/>
      <c r="F58" s="207"/>
      <c r="G58" s="271"/>
      <c r="H58" s="203"/>
    </row>
    <row r="59" spans="2:9" s="197" customFormat="1" x14ac:dyDescent="0.2">
      <c r="B59" s="243"/>
      <c r="C59" s="193"/>
      <c r="D59" s="205"/>
      <c r="E59" s="213"/>
      <c r="F59" s="207"/>
      <c r="G59" s="271"/>
      <c r="H59" s="203"/>
    </row>
    <row r="60" spans="2:9" s="224" customFormat="1" ht="19.5" customHeight="1" x14ac:dyDescent="0.2">
      <c r="B60" s="284" t="str">
        <f>$B$10</f>
        <v>C11.6</v>
      </c>
      <c r="C60" s="219" t="s">
        <v>14</v>
      </c>
      <c r="D60" s="220"/>
      <c r="E60" s="220"/>
      <c r="F60" s="221"/>
      <c r="G60" s="244"/>
      <c r="H60" s="222">
        <f>SUM(H28:H59)</f>
        <v>0</v>
      </c>
      <c r="I60" s="223"/>
    </row>
    <row r="61" spans="2:9" x14ac:dyDescent="0.2">
      <c r="B61" s="418" t="str">
        <f>Client1</f>
        <v>Province of KwaZulu-Natal</v>
      </c>
      <c r="C61" s="418"/>
      <c r="D61" s="418"/>
      <c r="E61" s="418"/>
      <c r="F61" s="419" t="str">
        <f>"Contract No. "&amp;ContractNo</f>
        <v>Contract No. ZNB01127/00000/00/HOD/INF/21/T</v>
      </c>
      <c r="G61" s="419"/>
      <c r="H61" s="419"/>
    </row>
    <row r="62" spans="2:9" x14ac:dyDescent="0.2">
      <c r="B62" s="413" t="str">
        <f>Client2</f>
        <v>Department of Transport</v>
      </c>
      <c r="C62" s="413"/>
      <c r="D62" s="413"/>
      <c r="E62" s="413"/>
      <c r="F62" s="414"/>
      <c r="G62" s="414"/>
      <c r="H62" s="414"/>
    </row>
    <row r="63" spans="2:9" x14ac:dyDescent="0.2">
      <c r="B63" s="416"/>
      <c r="C63" s="416"/>
      <c r="D63" s="416"/>
      <c r="E63" s="416"/>
      <c r="F63" s="415"/>
      <c r="G63" s="415"/>
      <c r="H63" s="415"/>
    </row>
    <row r="64" spans="2:9" x14ac:dyDescent="0.2">
      <c r="B64" s="417" t="s">
        <v>8</v>
      </c>
      <c r="C64" s="418"/>
      <c r="D64" s="418"/>
      <c r="E64" s="418"/>
      <c r="F64" s="418"/>
      <c r="G64" s="429"/>
      <c r="H64" s="419" t="str">
        <f>$H$4</f>
        <v xml:space="preserve">CHAPTER </v>
      </c>
      <c r="I64" s="307"/>
    </row>
    <row r="65" spans="2:9" x14ac:dyDescent="0.2">
      <c r="B65" s="420" t="str">
        <f>ContractDescription</f>
        <v>REHABILITATION OF PROVINCIAL ROAD P47-3 (KM 38.00 TO KM 48.00) IN THE EMPANGENI REGION</v>
      </c>
      <c r="C65" s="421"/>
      <c r="D65" s="421"/>
      <c r="E65" s="421"/>
      <c r="F65" s="421"/>
      <c r="G65" s="430"/>
      <c r="H65" s="414"/>
      <c r="I65" s="199"/>
    </row>
    <row r="66" spans="2:9" x14ac:dyDescent="0.2">
      <c r="B66" s="420"/>
      <c r="C66" s="421"/>
      <c r="D66" s="421"/>
      <c r="E66" s="421"/>
      <c r="F66" s="421"/>
      <c r="G66" s="430"/>
      <c r="H66" s="414"/>
      <c r="I66" s="199"/>
    </row>
    <row r="67" spans="2:9" x14ac:dyDescent="0.2">
      <c r="B67" s="422"/>
      <c r="C67" s="423"/>
      <c r="D67" s="423"/>
      <c r="E67" s="423"/>
      <c r="F67" s="423"/>
      <c r="G67" s="431"/>
      <c r="H67" s="415"/>
      <c r="I67" s="199"/>
    </row>
    <row r="68" spans="2:9" s="202" customFormat="1" ht="24.95" customHeight="1" x14ac:dyDescent="0.2">
      <c r="B68" s="236" t="s">
        <v>0</v>
      </c>
      <c r="C68" s="200" t="s">
        <v>1</v>
      </c>
      <c r="D68" s="200" t="s">
        <v>2</v>
      </c>
      <c r="E68" s="200" t="s">
        <v>10</v>
      </c>
      <c r="F68" s="200" t="s">
        <v>3</v>
      </c>
      <c r="G68" s="240" t="s">
        <v>4</v>
      </c>
      <c r="H68" s="200" t="s">
        <v>5</v>
      </c>
      <c r="I68" s="201"/>
    </row>
    <row r="69" spans="2:9" s="224" customFormat="1" ht="19.5" customHeight="1" x14ac:dyDescent="0.2">
      <c r="B69" s="284"/>
      <c r="C69" s="219" t="s">
        <v>29</v>
      </c>
      <c r="D69" s="220"/>
      <c r="E69" s="220"/>
      <c r="F69" s="221"/>
      <c r="G69" s="244"/>
      <c r="H69" s="222">
        <f>H60</f>
        <v>0</v>
      </c>
      <c r="I69" s="223"/>
    </row>
    <row r="70" spans="2:9" s="197" customFormat="1" x14ac:dyDescent="0.2">
      <c r="B70" s="243"/>
      <c r="C70" s="193"/>
      <c r="D70" s="205"/>
      <c r="E70" s="213"/>
      <c r="F70" s="207"/>
      <c r="G70" s="271"/>
      <c r="H70" s="203"/>
    </row>
    <row r="71" spans="2:9" s="197" customFormat="1" x14ac:dyDescent="0.2">
      <c r="B71" s="243"/>
      <c r="C71" s="193"/>
      <c r="D71" s="205"/>
      <c r="E71" s="213"/>
      <c r="F71" s="207"/>
      <c r="G71" s="276"/>
      <c r="H71" s="203"/>
    </row>
    <row r="72" spans="2:9" s="197" customFormat="1" x14ac:dyDescent="0.2">
      <c r="B72" s="243"/>
      <c r="C72" s="193"/>
      <c r="D72" s="205"/>
      <c r="E72" s="213"/>
      <c r="F72" s="207"/>
      <c r="G72" s="213"/>
      <c r="H72" s="203"/>
    </row>
    <row r="73" spans="2:9" s="197" customFormat="1" x14ac:dyDescent="0.2">
      <c r="B73" s="243"/>
      <c r="C73" s="193"/>
      <c r="D73" s="205"/>
      <c r="E73" s="213"/>
      <c r="F73" s="207"/>
      <c r="G73" s="213"/>
      <c r="H73" s="203"/>
    </row>
    <row r="74" spans="2:9" s="197" customFormat="1" x14ac:dyDescent="0.2">
      <c r="B74" s="243"/>
      <c r="C74" s="193"/>
      <c r="D74" s="205"/>
      <c r="E74" s="205"/>
      <c r="F74" s="207"/>
      <c r="G74" s="205"/>
      <c r="H74" s="203"/>
    </row>
    <row r="75" spans="2:9" s="197" customFormat="1" x14ac:dyDescent="0.2">
      <c r="B75" s="243"/>
      <c r="C75" s="193"/>
      <c r="D75" s="205"/>
      <c r="E75" s="205"/>
      <c r="F75" s="207"/>
      <c r="G75" s="205"/>
      <c r="H75" s="203"/>
    </row>
    <row r="76" spans="2:9" s="197" customFormat="1" x14ac:dyDescent="0.2">
      <c r="B76" s="243"/>
      <c r="C76" s="193"/>
      <c r="D76" s="205"/>
      <c r="E76" s="205"/>
      <c r="F76" s="207"/>
      <c r="G76" s="205"/>
      <c r="H76" s="203"/>
    </row>
    <row r="77" spans="2:9" s="197" customFormat="1" x14ac:dyDescent="0.2">
      <c r="B77" s="243"/>
      <c r="C77" s="193"/>
      <c r="D77" s="205"/>
      <c r="E77" s="205"/>
      <c r="F77" s="207"/>
      <c r="G77" s="205"/>
      <c r="H77" s="203"/>
    </row>
    <row r="78" spans="2:9" s="197" customFormat="1" x14ac:dyDescent="0.2">
      <c r="B78" s="243"/>
      <c r="C78" s="193"/>
      <c r="D78" s="205"/>
      <c r="E78" s="205"/>
      <c r="F78" s="207"/>
      <c r="G78" s="205"/>
      <c r="H78" s="203"/>
    </row>
    <row r="79" spans="2:9" s="197" customFormat="1" x14ac:dyDescent="0.2">
      <c r="B79" s="243"/>
      <c r="C79" s="193"/>
      <c r="D79" s="205"/>
      <c r="E79" s="205"/>
      <c r="F79" s="207"/>
      <c r="G79" s="205"/>
      <c r="H79" s="203"/>
    </row>
    <row r="80" spans="2:9" s="197" customFormat="1" x14ac:dyDescent="0.2">
      <c r="B80" s="243"/>
      <c r="C80" s="193"/>
      <c r="D80" s="205"/>
      <c r="E80" s="205"/>
      <c r="F80" s="207"/>
      <c r="G80" s="205"/>
      <c r="H80" s="203"/>
    </row>
    <row r="81" spans="2:9" s="197" customFormat="1" x14ac:dyDescent="0.2">
      <c r="B81" s="243"/>
      <c r="C81" s="193"/>
      <c r="D81" s="205"/>
      <c r="E81" s="205"/>
      <c r="F81" s="207"/>
      <c r="G81" s="205"/>
      <c r="H81" s="203"/>
    </row>
    <row r="82" spans="2:9" s="197" customFormat="1" x14ac:dyDescent="0.2">
      <c r="B82" s="243"/>
      <c r="C82" s="193"/>
      <c r="D82" s="205"/>
      <c r="E82" s="205"/>
      <c r="F82" s="205"/>
      <c r="G82" s="205"/>
      <c r="H82" s="203"/>
    </row>
    <row r="83" spans="2:9" s="197" customFormat="1" x14ac:dyDescent="0.2">
      <c r="B83" s="243"/>
      <c r="C83" s="193"/>
      <c r="D83" s="205"/>
      <c r="E83" s="205"/>
      <c r="F83" s="205"/>
      <c r="G83" s="205"/>
      <c r="H83" s="203"/>
    </row>
    <row r="84" spans="2:9" s="197" customFormat="1" x14ac:dyDescent="0.2">
      <c r="B84" s="243"/>
      <c r="C84" s="193"/>
      <c r="D84" s="205"/>
      <c r="E84" s="205"/>
      <c r="F84" s="205"/>
      <c r="G84" s="205"/>
      <c r="H84" s="203"/>
    </row>
    <row r="85" spans="2:9" s="197" customFormat="1" x14ac:dyDescent="0.2">
      <c r="B85" s="243"/>
      <c r="C85" s="193"/>
      <c r="D85" s="205"/>
      <c r="E85" s="205"/>
      <c r="F85" s="205"/>
      <c r="G85" s="205"/>
      <c r="H85" s="203"/>
    </row>
    <row r="86" spans="2:9" s="197" customFormat="1" x14ac:dyDescent="0.2">
      <c r="B86" s="243"/>
      <c r="C86" s="217"/>
      <c r="D86" s="213"/>
      <c r="E86" s="205"/>
      <c r="F86" s="205"/>
      <c r="G86" s="205"/>
      <c r="H86" s="203"/>
    </row>
    <row r="87" spans="2:9" s="197" customFormat="1" x14ac:dyDescent="0.2">
      <c r="B87" s="243"/>
      <c r="C87" s="216"/>
      <c r="D87" s="213"/>
      <c r="E87" s="205"/>
      <c r="F87" s="205"/>
      <c r="G87" s="205"/>
      <c r="H87" s="203"/>
    </row>
    <row r="88" spans="2:9" s="197" customFormat="1" x14ac:dyDescent="0.2">
      <c r="B88" s="243"/>
      <c r="C88" s="193"/>
      <c r="D88" s="205"/>
      <c r="E88" s="205"/>
      <c r="F88" s="205"/>
      <c r="G88" s="205"/>
      <c r="H88" s="203"/>
    </row>
    <row r="89" spans="2:9" s="197" customFormat="1" x14ac:dyDescent="0.2">
      <c r="B89" s="243"/>
      <c r="C89" s="193"/>
      <c r="D89" s="205"/>
      <c r="E89" s="205"/>
      <c r="F89" s="205"/>
      <c r="G89" s="205"/>
      <c r="H89" s="203"/>
    </row>
    <row r="90" spans="2:9" s="197" customFormat="1" x14ac:dyDescent="0.2">
      <c r="B90" s="243"/>
      <c r="C90" s="193"/>
      <c r="D90" s="205"/>
      <c r="E90" s="205"/>
      <c r="F90" s="205"/>
      <c r="G90" s="205"/>
      <c r="H90" s="203"/>
    </row>
    <row r="91" spans="2:9" s="197" customFormat="1" x14ac:dyDescent="0.2">
      <c r="B91" s="243"/>
      <c r="C91" s="193"/>
      <c r="D91" s="205"/>
      <c r="E91" s="205"/>
      <c r="F91" s="205"/>
      <c r="G91" s="205"/>
      <c r="H91" s="203"/>
    </row>
    <row r="92" spans="2:9" s="197" customFormat="1" ht="31.15" customHeight="1" x14ac:dyDescent="0.2">
      <c r="B92" s="243"/>
      <c r="C92" s="193"/>
      <c r="D92" s="205"/>
      <c r="E92" s="205"/>
      <c r="F92" s="205"/>
      <c r="G92" s="205"/>
      <c r="H92" s="203"/>
    </row>
    <row r="93" spans="2:9" s="197" customFormat="1" x14ac:dyDescent="0.2">
      <c r="B93" s="243"/>
      <c r="C93" s="193"/>
      <c r="D93" s="205"/>
      <c r="E93" s="205"/>
      <c r="F93" s="205"/>
      <c r="G93" s="205"/>
      <c r="H93" s="203"/>
    </row>
    <row r="94" spans="2:9" s="197" customFormat="1" hidden="1" x14ac:dyDescent="0.2">
      <c r="B94" s="243"/>
      <c r="C94" s="193"/>
      <c r="D94" s="205"/>
      <c r="E94" s="205"/>
      <c r="F94" s="207"/>
      <c r="G94" s="205"/>
      <c r="H94" s="203"/>
    </row>
    <row r="95" spans="2:9" s="224" customFormat="1" ht="19.5" hidden="1" customHeight="1" x14ac:dyDescent="0.2">
      <c r="B95" s="284"/>
      <c r="C95" s="219"/>
      <c r="D95" s="220"/>
      <c r="E95" s="220"/>
      <c r="F95" s="221"/>
      <c r="G95" s="221"/>
      <c r="H95" s="222"/>
      <c r="I95" s="223"/>
    </row>
    <row r="96" spans="2:9" hidden="1" x14ac:dyDescent="0.2">
      <c r="B96" s="413"/>
      <c r="C96" s="413"/>
      <c r="D96" s="413"/>
      <c r="E96" s="413"/>
      <c r="F96" s="414"/>
      <c r="G96" s="414"/>
      <c r="H96" s="414"/>
    </row>
    <row r="97" spans="2:9" hidden="1" x14ac:dyDescent="0.2">
      <c r="B97" s="413"/>
      <c r="C97" s="413"/>
      <c r="D97" s="413"/>
      <c r="E97" s="413"/>
      <c r="F97" s="414"/>
      <c r="G97" s="414"/>
      <c r="H97" s="414"/>
    </row>
    <row r="98" spans="2:9" hidden="1" x14ac:dyDescent="0.2">
      <c r="B98" s="416"/>
      <c r="C98" s="416"/>
      <c r="D98" s="416"/>
      <c r="E98" s="416"/>
      <c r="F98" s="415"/>
      <c r="G98" s="415"/>
      <c r="H98" s="415"/>
    </row>
    <row r="99" spans="2:9" hidden="1" x14ac:dyDescent="0.2">
      <c r="B99" s="417"/>
      <c r="C99" s="418"/>
      <c r="D99" s="418"/>
      <c r="E99" s="418"/>
      <c r="F99" s="418"/>
      <c r="G99" s="418"/>
      <c r="H99" s="419"/>
      <c r="I99" s="307"/>
    </row>
    <row r="100" spans="2:9" hidden="1" x14ac:dyDescent="0.2">
      <c r="B100" s="420"/>
      <c r="C100" s="421"/>
      <c r="D100" s="421"/>
      <c r="E100" s="421"/>
      <c r="F100" s="421"/>
      <c r="G100" s="421"/>
      <c r="H100" s="414"/>
      <c r="I100" s="199"/>
    </row>
    <row r="101" spans="2:9" hidden="1" x14ac:dyDescent="0.2">
      <c r="B101" s="420"/>
      <c r="C101" s="421"/>
      <c r="D101" s="421"/>
      <c r="E101" s="421"/>
      <c r="F101" s="421"/>
      <c r="G101" s="421"/>
      <c r="H101" s="414"/>
      <c r="I101" s="199"/>
    </row>
    <row r="102" spans="2:9" hidden="1" x14ac:dyDescent="0.2">
      <c r="B102" s="422"/>
      <c r="C102" s="423"/>
      <c r="D102" s="423"/>
      <c r="E102" s="423"/>
      <c r="F102" s="423"/>
      <c r="G102" s="423"/>
      <c r="H102" s="415"/>
      <c r="I102" s="199"/>
    </row>
    <row r="103" spans="2:9" s="202" customFormat="1" ht="24.95" hidden="1" customHeight="1" x14ac:dyDescent="0.2">
      <c r="B103" s="236"/>
      <c r="C103" s="200"/>
      <c r="D103" s="200"/>
      <c r="E103" s="200"/>
      <c r="F103" s="200"/>
      <c r="G103" s="200"/>
      <c r="H103" s="200"/>
      <c r="I103" s="201"/>
    </row>
    <row r="104" spans="2:9" s="224" customFormat="1" ht="20.45" hidden="1" customHeight="1" x14ac:dyDescent="0.2">
      <c r="B104" s="284"/>
      <c r="C104" s="219"/>
      <c r="D104" s="220"/>
      <c r="E104" s="220"/>
      <c r="F104" s="221"/>
      <c r="G104" s="221"/>
      <c r="H104" s="222"/>
      <c r="I104" s="223"/>
    </row>
    <row r="105" spans="2:9" s="197" customFormat="1" hidden="1" x14ac:dyDescent="0.2">
      <c r="B105" s="243"/>
      <c r="C105" s="193"/>
      <c r="D105" s="205"/>
      <c r="E105" s="205"/>
      <c r="F105" s="207"/>
      <c r="G105" s="205"/>
      <c r="H105" s="203"/>
    </row>
    <row r="106" spans="2:9" s="197" customFormat="1" x14ac:dyDescent="0.2">
      <c r="B106" s="243"/>
      <c r="C106" s="193"/>
      <c r="D106" s="205"/>
      <c r="E106" s="213"/>
      <c r="F106" s="213"/>
      <c r="G106" s="208"/>
      <c r="H106" s="203"/>
    </row>
    <row r="107" spans="2:9" s="197" customFormat="1" x14ac:dyDescent="0.2">
      <c r="B107" s="243"/>
      <c r="C107" s="216"/>
      <c r="D107" s="213"/>
      <c r="E107" s="213"/>
      <c r="F107" s="213"/>
      <c r="G107" s="208"/>
      <c r="H107" s="203"/>
    </row>
    <row r="108" spans="2:9" s="197" customFormat="1" x14ac:dyDescent="0.2">
      <c r="B108" s="243"/>
      <c r="C108" s="193"/>
      <c r="D108" s="205"/>
      <c r="E108" s="205"/>
      <c r="F108" s="205"/>
      <c r="G108" s="208"/>
      <c r="H108" s="203"/>
    </row>
    <row r="109" spans="2:9" s="197" customFormat="1" x14ac:dyDescent="0.2">
      <c r="B109" s="243"/>
      <c r="C109" s="216"/>
      <c r="D109" s="213"/>
      <c r="E109" s="205"/>
      <c r="F109" s="205"/>
      <c r="G109" s="208"/>
      <c r="H109" s="203"/>
    </row>
    <row r="110" spans="2:9" s="197" customFormat="1" x14ac:dyDescent="0.2">
      <c r="B110" s="243"/>
      <c r="C110" s="193"/>
      <c r="D110" s="205"/>
      <c r="E110" s="205"/>
      <c r="F110" s="207"/>
      <c r="G110" s="274"/>
      <c r="H110" s="203"/>
    </row>
    <row r="111" spans="2:9" s="197" customFormat="1" x14ac:dyDescent="0.2">
      <c r="B111" s="243"/>
      <c r="C111" s="193"/>
      <c r="D111" s="205"/>
      <c r="E111" s="205"/>
      <c r="F111" s="207"/>
      <c r="G111" s="274"/>
      <c r="H111" s="203"/>
    </row>
    <row r="112" spans="2:9" s="197" customFormat="1" x14ac:dyDescent="0.2">
      <c r="B112" s="243"/>
      <c r="C112" s="193"/>
      <c r="D112" s="205"/>
      <c r="E112" s="205"/>
      <c r="F112" s="207"/>
      <c r="G112" s="274"/>
      <c r="H112" s="203"/>
    </row>
    <row r="113" spans="2:9" s="197" customFormat="1" x14ac:dyDescent="0.2">
      <c r="B113" s="243"/>
      <c r="C113" s="193"/>
      <c r="D113" s="205"/>
      <c r="E113" s="205"/>
      <c r="F113" s="207"/>
      <c r="G113" s="274"/>
      <c r="H113" s="203"/>
    </row>
    <row r="114" spans="2:9" s="197" customFormat="1" x14ac:dyDescent="0.2">
      <c r="B114" s="243"/>
      <c r="C114" s="193"/>
      <c r="D114" s="205"/>
      <c r="E114" s="205"/>
      <c r="F114" s="207"/>
      <c r="G114" s="274"/>
      <c r="H114" s="203"/>
    </row>
    <row r="115" spans="2:9" s="224" customFormat="1" ht="24.75" customHeight="1" x14ac:dyDescent="0.2">
      <c r="B115" s="285" t="str">
        <f>$B$10</f>
        <v>C11.6</v>
      </c>
      <c r="C115" s="219" t="s">
        <v>2708</v>
      </c>
      <c r="D115" s="220"/>
      <c r="E115" s="220"/>
      <c r="F115" s="221"/>
      <c r="G115" s="221"/>
      <c r="H115" s="222">
        <f>SUM(H104:H114)</f>
        <v>0</v>
      </c>
      <c r="I115" s="223"/>
    </row>
    <row r="116" spans="2:9" x14ac:dyDescent="0.2">
      <c r="F116" s="289"/>
    </row>
    <row r="117" spans="2:9" x14ac:dyDescent="0.2">
      <c r="F117" s="289"/>
    </row>
    <row r="118" spans="2:9" x14ac:dyDescent="0.2">
      <c r="F118" s="289"/>
    </row>
    <row r="119" spans="2:9" x14ac:dyDescent="0.2">
      <c r="F119" s="289"/>
    </row>
    <row r="120" spans="2:9" x14ac:dyDescent="0.2">
      <c r="F120" s="289"/>
    </row>
    <row r="121" spans="2:9" x14ac:dyDescent="0.2">
      <c r="F121" s="289"/>
    </row>
    <row r="122" spans="2:9" x14ac:dyDescent="0.2">
      <c r="F122" s="289"/>
    </row>
    <row r="123" spans="2:9" x14ac:dyDescent="0.2">
      <c r="F123" s="289"/>
    </row>
    <row r="124" spans="2:9" x14ac:dyDescent="0.2">
      <c r="F124" s="289"/>
    </row>
    <row r="125" spans="2:9" x14ac:dyDescent="0.2">
      <c r="F125" s="289"/>
    </row>
  </sheetData>
  <mergeCells count="25">
    <mergeCell ref="F1:H1"/>
    <mergeCell ref="H4:H7"/>
    <mergeCell ref="B4:G4"/>
    <mergeCell ref="B5:G7"/>
    <mergeCell ref="B20:E20"/>
    <mergeCell ref="F20:H22"/>
    <mergeCell ref="B21:E21"/>
    <mergeCell ref="B22:E22"/>
    <mergeCell ref="B23:G23"/>
    <mergeCell ref="H23:H26"/>
    <mergeCell ref="B24:G26"/>
    <mergeCell ref="B61:E61"/>
    <mergeCell ref="F61:H63"/>
    <mergeCell ref="B62:E62"/>
    <mergeCell ref="B63:E63"/>
    <mergeCell ref="B99:G99"/>
    <mergeCell ref="H99:H102"/>
    <mergeCell ref="B100:G102"/>
    <mergeCell ref="B64:G64"/>
    <mergeCell ref="H64:H67"/>
    <mergeCell ref="B65:G67"/>
    <mergeCell ref="B96:E96"/>
    <mergeCell ref="F96:H98"/>
    <mergeCell ref="B97:E97"/>
    <mergeCell ref="B98:E98"/>
  </mergeCells>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60"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F3D5A-EBE2-4B8F-8AF9-8C64AAF38A90}">
  <sheetPr codeName="Sheet87">
    <tabColor rgb="FF92D050"/>
    <pageSetUpPr fitToPage="1"/>
  </sheetPr>
  <dimension ref="B1:I115"/>
  <sheetViews>
    <sheetView view="pageBreakPreview" zoomScale="85" zoomScaleNormal="100" zoomScaleSheetLayoutView="85" workbookViewId="0">
      <selection activeCell="T30" sqref="T30"/>
    </sheetView>
  </sheetViews>
  <sheetFormatPr defaultColWidth="8.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3.140625" style="230" customWidth="1"/>
    <col min="7" max="7" width="14.140625" style="230" customWidth="1"/>
    <col min="8" max="8" width="15.7109375" style="197" customWidth="1"/>
    <col min="9" max="9" width="0.85546875" style="197" customWidth="1"/>
    <col min="10" max="16384" width="8.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230"/>
    </row>
    <row r="4" spans="2:9" ht="12.75" customHeight="1" x14ac:dyDescent="0.2">
      <c r="B4" s="417" t="s">
        <v>8</v>
      </c>
      <c r="C4" s="418"/>
      <c r="D4" s="418"/>
      <c r="E4" s="418"/>
      <c r="F4" s="418"/>
      <c r="G4" s="418"/>
      <c r="H4" s="436" t="str">
        <f>"CHAPTER "&amp;B10</f>
        <v>CHAPTER C11.7</v>
      </c>
      <c r="I4" s="307"/>
    </row>
    <row r="5" spans="2:9" ht="7.5" customHeight="1" x14ac:dyDescent="0.2">
      <c r="B5" s="487" t="str">
        <f>ContractDescription</f>
        <v>REHABILITATION OF PROVINCIAL ROAD P47-3 (KM 38.00 TO KM 48.00) IN THE EMPANGENI REGION</v>
      </c>
      <c r="C5" s="413"/>
      <c r="D5" s="413"/>
      <c r="E5" s="413"/>
      <c r="F5" s="413"/>
      <c r="G5" s="413"/>
      <c r="H5" s="437"/>
      <c r="I5" s="199"/>
    </row>
    <row r="6" spans="2:9" ht="12.75" customHeight="1" x14ac:dyDescent="0.2">
      <c r="B6" s="487"/>
      <c r="C6" s="413"/>
      <c r="D6" s="413"/>
      <c r="E6" s="413"/>
      <c r="F6" s="413"/>
      <c r="G6" s="413"/>
      <c r="H6" s="437"/>
      <c r="I6" s="199"/>
    </row>
    <row r="7" spans="2:9" s="202" customFormat="1" ht="7.5" customHeight="1" x14ac:dyDescent="0.2">
      <c r="B7" s="488"/>
      <c r="C7" s="489"/>
      <c r="D7" s="489"/>
      <c r="E7" s="489"/>
      <c r="F7" s="489"/>
      <c r="G7" s="489"/>
      <c r="H7" s="438"/>
      <c r="I7" s="201"/>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11" si="0">IF(D9="","",F9*G9)</f>
        <v/>
      </c>
      <c r="I9" s="206"/>
    </row>
    <row r="10" spans="2:9" x14ac:dyDescent="0.2">
      <c r="B10" s="257" t="s">
        <v>2679</v>
      </c>
      <c r="C10" s="204" t="s">
        <v>2678</v>
      </c>
      <c r="D10" s="205"/>
      <c r="E10" s="205"/>
      <c r="F10" s="205"/>
      <c r="G10" s="205"/>
      <c r="H10" s="203" t="str">
        <f t="shared" si="0"/>
        <v/>
      </c>
      <c r="I10" s="206"/>
    </row>
    <row r="11" spans="2:9" ht="10.15" customHeight="1" x14ac:dyDescent="0.2">
      <c r="B11" s="243"/>
      <c r="C11" s="193"/>
      <c r="D11" s="205"/>
      <c r="E11" s="205"/>
      <c r="F11" s="205"/>
      <c r="G11" s="205"/>
      <c r="H11" s="203" t="str">
        <f t="shared" si="0"/>
        <v/>
      </c>
      <c r="I11" s="206"/>
    </row>
    <row r="12" spans="2:9" x14ac:dyDescent="0.2">
      <c r="B12" s="243"/>
      <c r="C12" s="193"/>
      <c r="D12" s="205"/>
      <c r="E12" s="205"/>
      <c r="F12" s="205"/>
      <c r="G12" s="205"/>
      <c r="H12" s="203"/>
      <c r="I12" s="206"/>
    </row>
    <row r="13" spans="2:9" x14ac:dyDescent="0.2">
      <c r="B13" s="243"/>
      <c r="C13" s="193"/>
      <c r="D13" s="205"/>
      <c r="E13" s="205"/>
      <c r="F13" s="205"/>
      <c r="G13" s="205"/>
      <c r="H13" s="203"/>
      <c r="I13" s="206"/>
    </row>
    <row r="14" spans="2:9" x14ac:dyDescent="0.2">
      <c r="B14" s="243"/>
      <c r="C14" s="193"/>
      <c r="D14" s="205"/>
      <c r="E14" s="205"/>
      <c r="F14" s="207"/>
      <c r="G14" s="270"/>
      <c r="H14" s="203"/>
      <c r="I14" s="209"/>
    </row>
    <row r="15" spans="2:9" x14ac:dyDescent="0.2">
      <c r="B15" s="243"/>
      <c r="C15" s="193"/>
      <c r="D15" s="205"/>
      <c r="E15" s="205"/>
      <c r="F15" s="207"/>
      <c r="G15" s="270"/>
      <c r="H15" s="203"/>
      <c r="I15" s="206"/>
    </row>
    <row r="16" spans="2:9" x14ac:dyDescent="0.2">
      <c r="B16" s="243"/>
      <c r="C16" s="193"/>
      <c r="D16" s="205"/>
      <c r="E16" s="205"/>
      <c r="F16" s="207"/>
      <c r="G16" s="270"/>
      <c r="H16" s="203"/>
      <c r="I16" s="206"/>
    </row>
    <row r="17" spans="2:9" x14ac:dyDescent="0.2">
      <c r="B17" s="243"/>
      <c r="C17" s="193"/>
      <c r="D17" s="205"/>
      <c r="E17" s="205"/>
      <c r="F17" s="207"/>
      <c r="G17" s="270"/>
      <c r="H17" s="203"/>
      <c r="I17" s="214"/>
    </row>
    <row r="18" spans="2:9" x14ac:dyDescent="0.2">
      <c r="B18" s="243"/>
      <c r="C18" s="193"/>
      <c r="D18" s="205"/>
      <c r="E18" s="213"/>
      <c r="F18" s="207"/>
      <c r="G18" s="270"/>
      <c r="H18" s="203"/>
    </row>
    <row r="19" spans="2:9" x14ac:dyDescent="0.2">
      <c r="B19" s="243"/>
      <c r="C19" s="216"/>
      <c r="D19" s="213"/>
      <c r="E19" s="213"/>
      <c r="F19" s="207"/>
      <c r="G19" s="270"/>
      <c r="H19" s="203"/>
    </row>
    <row r="20" spans="2:9" x14ac:dyDescent="0.2">
      <c r="B20" s="243"/>
      <c r="C20" s="193"/>
      <c r="D20" s="205"/>
      <c r="E20" s="213"/>
      <c r="F20" s="207"/>
      <c r="G20" s="270"/>
      <c r="H20" s="203"/>
    </row>
    <row r="21" spans="2:9" x14ac:dyDescent="0.2">
      <c r="B21" s="243"/>
      <c r="C21" s="193"/>
      <c r="D21" s="205"/>
      <c r="E21" s="213"/>
      <c r="F21" s="207"/>
      <c r="G21" s="213"/>
      <c r="H21" s="203"/>
    </row>
    <row r="22" spans="2:9" ht="12.75" hidden="1" customHeight="1" x14ac:dyDescent="0.2">
      <c r="B22" s="243"/>
      <c r="C22" s="193"/>
      <c r="D22" s="205"/>
      <c r="E22" s="205"/>
      <c r="F22" s="205"/>
      <c r="G22" s="208"/>
      <c r="H22" s="203"/>
      <c r="I22" s="206"/>
    </row>
    <row r="23" spans="2:9" s="224" customFormat="1" ht="19.5" hidden="1" customHeight="1" x14ac:dyDescent="0.2">
      <c r="B23" s="284"/>
      <c r="C23" s="219"/>
      <c r="D23" s="220"/>
      <c r="E23" s="220"/>
      <c r="F23" s="221"/>
      <c r="G23" s="221"/>
      <c r="H23" s="222"/>
      <c r="I23" s="223"/>
    </row>
    <row r="24" spans="2:9" ht="12.75" hidden="1" customHeight="1" x14ac:dyDescent="0.2">
      <c r="B24" s="418"/>
      <c r="C24" s="418"/>
      <c r="D24" s="418"/>
      <c r="E24" s="418"/>
      <c r="F24" s="419"/>
      <c r="G24" s="419"/>
      <c r="H24" s="419"/>
    </row>
    <row r="25" spans="2:9" ht="12.75" hidden="1" customHeight="1" x14ac:dyDescent="0.2">
      <c r="B25" s="413"/>
      <c r="C25" s="413"/>
      <c r="D25" s="413"/>
      <c r="E25" s="413"/>
      <c r="F25" s="414"/>
      <c r="G25" s="414"/>
      <c r="H25" s="414"/>
    </row>
    <row r="26" spans="2:9" ht="12.75" hidden="1" customHeight="1" x14ac:dyDescent="0.2">
      <c r="B26" s="416"/>
      <c r="C26" s="416"/>
      <c r="D26" s="416"/>
      <c r="E26" s="416"/>
      <c r="F26" s="415"/>
      <c r="G26" s="415"/>
      <c r="H26" s="415"/>
    </row>
    <row r="27" spans="2:9" ht="12.75" hidden="1" customHeight="1" x14ac:dyDescent="0.2">
      <c r="B27" s="417"/>
      <c r="C27" s="418"/>
      <c r="D27" s="418"/>
      <c r="E27" s="418"/>
      <c r="F27" s="418"/>
      <c r="G27" s="418"/>
      <c r="H27" s="419"/>
      <c r="I27" s="307"/>
    </row>
    <row r="28" spans="2:9" ht="12.75" hidden="1" customHeight="1" x14ac:dyDescent="0.2">
      <c r="B28" s="420"/>
      <c r="C28" s="421"/>
      <c r="D28" s="421"/>
      <c r="E28" s="421"/>
      <c r="F28" s="421"/>
      <c r="G28" s="421"/>
      <c r="H28" s="414"/>
      <c r="I28" s="199"/>
    </row>
    <row r="29" spans="2:9" ht="12.75" hidden="1" customHeight="1" x14ac:dyDescent="0.2">
      <c r="B29" s="420"/>
      <c r="C29" s="421"/>
      <c r="D29" s="421"/>
      <c r="E29" s="421"/>
      <c r="F29" s="421"/>
      <c r="G29" s="421"/>
      <c r="H29" s="414"/>
      <c r="I29" s="199"/>
    </row>
    <row r="30" spans="2:9" ht="12.75" hidden="1" customHeight="1" x14ac:dyDescent="0.2">
      <c r="B30" s="422"/>
      <c r="C30" s="423"/>
      <c r="D30" s="423"/>
      <c r="E30" s="423"/>
      <c r="F30" s="423"/>
      <c r="G30" s="423"/>
      <c r="H30" s="415"/>
      <c r="I30" s="199"/>
    </row>
    <row r="31" spans="2:9" s="202" customFormat="1" ht="24.95" hidden="1" customHeight="1" x14ac:dyDescent="0.2">
      <c r="B31" s="236"/>
      <c r="C31" s="200"/>
      <c r="D31" s="200"/>
      <c r="E31" s="200"/>
      <c r="F31" s="200"/>
      <c r="G31" s="240"/>
      <c r="H31" s="200"/>
      <c r="I31" s="201"/>
    </row>
    <row r="32" spans="2:9" s="224" customFormat="1" ht="19.5" hidden="1" customHeight="1" x14ac:dyDescent="0.2">
      <c r="B32" s="284"/>
      <c r="C32" s="219"/>
      <c r="D32" s="220"/>
      <c r="E32" s="220"/>
      <c r="F32" s="221"/>
      <c r="G32" s="244"/>
      <c r="H32" s="222"/>
      <c r="I32" s="223"/>
    </row>
    <row r="33" spans="2:9" s="197" customFormat="1" ht="12.75" hidden="1" customHeight="1" x14ac:dyDescent="0.2">
      <c r="B33" s="243"/>
      <c r="C33" s="193"/>
      <c r="D33" s="205"/>
      <c r="E33" s="205"/>
      <c r="F33" s="205"/>
      <c r="G33" s="241"/>
      <c r="H33" s="203"/>
    </row>
    <row r="34" spans="2:9" s="197" customFormat="1" x14ac:dyDescent="0.2">
      <c r="B34" s="243"/>
      <c r="C34" s="193"/>
      <c r="D34" s="205"/>
      <c r="E34" s="205"/>
      <c r="F34" s="207"/>
      <c r="G34" s="241"/>
      <c r="H34" s="203"/>
    </row>
    <row r="35" spans="2:9" s="197" customFormat="1" x14ac:dyDescent="0.2">
      <c r="B35" s="243"/>
      <c r="C35" s="193"/>
      <c r="D35" s="205"/>
      <c r="E35" s="205"/>
      <c r="F35" s="207"/>
      <c r="G35" s="241"/>
      <c r="H35" s="203"/>
    </row>
    <row r="36" spans="2:9" s="197" customFormat="1" x14ac:dyDescent="0.2">
      <c r="B36" s="243"/>
      <c r="C36" s="193"/>
      <c r="D36" s="205"/>
      <c r="E36" s="205"/>
      <c r="F36" s="207"/>
      <c r="G36" s="270"/>
      <c r="H36" s="203"/>
    </row>
    <row r="37" spans="2:9" s="197" customFormat="1" x14ac:dyDescent="0.2">
      <c r="B37" s="243"/>
      <c r="C37" s="193"/>
      <c r="D37" s="205"/>
      <c r="E37" s="205"/>
      <c r="F37" s="207"/>
      <c r="G37" s="269"/>
      <c r="H37" s="203"/>
    </row>
    <row r="38" spans="2:9" s="197" customFormat="1" x14ac:dyDescent="0.2">
      <c r="B38" s="243"/>
      <c r="C38" s="193"/>
      <c r="D38" s="205"/>
      <c r="E38" s="205"/>
      <c r="F38" s="207"/>
      <c r="G38" s="269"/>
      <c r="H38" s="203"/>
    </row>
    <row r="39" spans="2:9" s="197" customFormat="1" x14ac:dyDescent="0.2">
      <c r="B39" s="243"/>
      <c r="C39" s="193"/>
      <c r="D39" s="205"/>
      <c r="E39" s="205"/>
      <c r="F39" s="207"/>
      <c r="G39" s="269"/>
      <c r="H39" s="203"/>
    </row>
    <row r="40" spans="2:9" s="197" customFormat="1" ht="12.75" hidden="1" customHeight="1" x14ac:dyDescent="0.2">
      <c r="B40" s="243"/>
      <c r="C40" s="210"/>
      <c r="D40" s="205"/>
      <c r="E40" s="213"/>
      <c r="F40" s="213"/>
      <c r="G40" s="241"/>
      <c r="H40" s="203"/>
    </row>
    <row r="41" spans="2:9" s="197" customFormat="1" ht="12.75" hidden="1" customHeight="1" x14ac:dyDescent="0.2">
      <c r="B41" s="243"/>
      <c r="C41" s="216"/>
      <c r="D41" s="213"/>
      <c r="E41" s="213"/>
      <c r="F41" s="213"/>
      <c r="G41" s="241"/>
      <c r="H41" s="203"/>
    </row>
    <row r="42" spans="2:9" s="224" customFormat="1" ht="19.5" hidden="1" customHeight="1" x14ac:dyDescent="0.2">
      <c r="B42" s="284"/>
      <c r="C42" s="219"/>
      <c r="D42" s="220"/>
      <c r="E42" s="220"/>
      <c r="F42" s="221"/>
      <c r="G42" s="244"/>
      <c r="H42" s="222"/>
      <c r="I42" s="223"/>
    </row>
    <row r="43" spans="2:9" ht="12.75" hidden="1" customHeight="1" x14ac:dyDescent="0.2">
      <c r="B43" s="418"/>
      <c r="C43" s="418"/>
      <c r="D43" s="418"/>
      <c r="E43" s="418"/>
      <c r="F43" s="419"/>
      <c r="G43" s="419"/>
      <c r="H43" s="419"/>
    </row>
    <row r="44" spans="2:9" ht="12.75" hidden="1" customHeight="1" x14ac:dyDescent="0.2">
      <c r="B44" s="413"/>
      <c r="C44" s="413"/>
      <c r="D44" s="413"/>
      <c r="E44" s="413"/>
      <c r="F44" s="414"/>
      <c r="G44" s="414"/>
      <c r="H44" s="414"/>
    </row>
    <row r="45" spans="2:9" ht="12.75" hidden="1" customHeight="1" x14ac:dyDescent="0.2">
      <c r="B45" s="416"/>
      <c r="C45" s="416"/>
      <c r="D45" s="416"/>
      <c r="E45" s="416"/>
      <c r="F45" s="415"/>
      <c r="G45" s="415"/>
      <c r="H45" s="415"/>
    </row>
    <row r="46" spans="2:9" ht="12.75" hidden="1" customHeight="1" x14ac:dyDescent="0.2">
      <c r="B46" s="417"/>
      <c r="C46" s="418"/>
      <c r="D46" s="418"/>
      <c r="E46" s="418"/>
      <c r="F46" s="418"/>
      <c r="G46" s="418"/>
      <c r="H46" s="419"/>
      <c r="I46" s="307"/>
    </row>
    <row r="47" spans="2:9" ht="12.75" hidden="1" customHeight="1" x14ac:dyDescent="0.2">
      <c r="B47" s="420"/>
      <c r="C47" s="421"/>
      <c r="D47" s="421"/>
      <c r="E47" s="421"/>
      <c r="F47" s="421"/>
      <c r="G47" s="421"/>
      <c r="H47" s="414"/>
      <c r="I47" s="199"/>
    </row>
    <row r="48" spans="2:9" ht="12.75" hidden="1" customHeight="1" x14ac:dyDescent="0.2">
      <c r="B48" s="420"/>
      <c r="C48" s="421"/>
      <c r="D48" s="421"/>
      <c r="E48" s="421"/>
      <c r="F48" s="421"/>
      <c r="G48" s="421"/>
      <c r="H48" s="414"/>
      <c r="I48" s="199"/>
    </row>
    <row r="49" spans="2:9" ht="12.75" hidden="1" customHeight="1" x14ac:dyDescent="0.2">
      <c r="B49" s="422"/>
      <c r="C49" s="423"/>
      <c r="D49" s="423"/>
      <c r="E49" s="423"/>
      <c r="F49" s="423"/>
      <c r="G49" s="423"/>
      <c r="H49" s="415"/>
      <c r="I49" s="199"/>
    </row>
    <row r="50" spans="2:9" s="202" customFormat="1" ht="24.95" hidden="1" customHeight="1" x14ac:dyDescent="0.2">
      <c r="B50" s="236"/>
      <c r="C50" s="200"/>
      <c r="D50" s="200"/>
      <c r="E50" s="200"/>
      <c r="F50" s="200"/>
      <c r="G50" s="240"/>
      <c r="H50" s="200"/>
      <c r="I50" s="201"/>
    </row>
    <row r="51" spans="2:9" s="224" customFormat="1" ht="19.5" hidden="1" customHeight="1" x14ac:dyDescent="0.2">
      <c r="B51" s="284"/>
      <c r="C51" s="219"/>
      <c r="D51" s="220"/>
      <c r="E51" s="220"/>
      <c r="F51" s="221"/>
      <c r="G51" s="244"/>
      <c r="H51" s="222"/>
      <c r="I51" s="223"/>
    </row>
    <row r="52" spans="2:9" s="197" customFormat="1" ht="12.75" hidden="1" customHeight="1" x14ac:dyDescent="0.2">
      <c r="B52" s="243"/>
      <c r="C52" s="212"/>
      <c r="D52" s="213"/>
      <c r="E52" s="213"/>
      <c r="F52" s="213"/>
      <c r="G52" s="241"/>
      <c r="H52" s="203"/>
    </row>
    <row r="53" spans="2:9" s="197" customFormat="1" x14ac:dyDescent="0.2">
      <c r="B53" s="243"/>
      <c r="C53" s="217"/>
      <c r="D53" s="213"/>
      <c r="E53" s="205"/>
      <c r="F53" s="205"/>
      <c r="G53" s="241"/>
      <c r="H53" s="203"/>
    </row>
    <row r="54" spans="2:9" s="197" customFormat="1" x14ac:dyDescent="0.2">
      <c r="B54" s="243"/>
      <c r="C54" s="216"/>
      <c r="D54" s="213"/>
      <c r="E54" s="205"/>
      <c r="F54" s="205"/>
      <c r="G54" s="241"/>
      <c r="H54" s="203"/>
    </row>
    <row r="55" spans="2:9" s="197" customFormat="1" ht="46.5" customHeight="1" x14ac:dyDescent="0.2">
      <c r="B55" s="243"/>
      <c r="C55" s="193"/>
      <c r="D55" s="205"/>
      <c r="E55" s="205"/>
      <c r="F55" s="205"/>
      <c r="G55" s="241"/>
      <c r="H55" s="203"/>
    </row>
    <row r="56" spans="2:9" s="197" customFormat="1" ht="19.5" customHeight="1" x14ac:dyDescent="0.2">
      <c r="B56" s="243"/>
      <c r="C56" s="193"/>
      <c r="D56" s="205"/>
      <c r="E56" s="205"/>
      <c r="F56" s="205"/>
      <c r="G56" s="241"/>
      <c r="H56" s="203"/>
    </row>
    <row r="57" spans="2:9" s="197" customFormat="1" ht="27.75" customHeight="1" x14ac:dyDescent="0.2">
      <c r="B57" s="243"/>
      <c r="C57" s="193"/>
      <c r="D57" s="205"/>
      <c r="E57" s="205"/>
      <c r="F57" s="205"/>
      <c r="G57" s="241"/>
      <c r="H57" s="203"/>
    </row>
    <row r="58" spans="2:9" s="197" customFormat="1" x14ac:dyDescent="0.2">
      <c r="B58" s="243"/>
      <c r="C58" s="193"/>
      <c r="D58" s="205"/>
      <c r="E58" s="205"/>
      <c r="F58" s="205"/>
      <c r="G58" s="241"/>
      <c r="H58" s="203"/>
    </row>
    <row r="59" spans="2:9" s="197" customFormat="1" x14ac:dyDescent="0.2">
      <c r="B59" s="243"/>
      <c r="C59" s="193"/>
      <c r="D59" s="205"/>
      <c r="E59" s="205"/>
      <c r="F59" s="207"/>
      <c r="G59" s="241"/>
      <c r="H59" s="203"/>
    </row>
    <row r="60" spans="2:9" s="197" customFormat="1" x14ac:dyDescent="0.2">
      <c r="B60" s="243"/>
      <c r="C60" s="193"/>
      <c r="D60" s="205"/>
      <c r="E60" s="205"/>
      <c r="F60" s="207"/>
      <c r="G60" s="269"/>
      <c r="H60" s="203"/>
    </row>
    <row r="61" spans="2:9" s="197" customFormat="1" x14ac:dyDescent="0.2">
      <c r="B61" s="99"/>
      <c r="C61" s="193"/>
      <c r="D61" s="398"/>
      <c r="E61" s="400"/>
      <c r="F61" s="207"/>
      <c r="G61" s="241"/>
      <c r="H61" s="203"/>
    </row>
    <row r="62" spans="2:9" s="197" customFormat="1" x14ac:dyDescent="0.2">
      <c r="B62" s="243"/>
      <c r="C62" s="193"/>
      <c r="D62" s="205"/>
      <c r="E62" s="205"/>
      <c r="F62" s="205"/>
      <c r="G62" s="208"/>
      <c r="H62" s="203"/>
    </row>
    <row r="63" spans="2:9" s="224" customFormat="1" ht="24.75" customHeight="1" x14ac:dyDescent="0.2">
      <c r="B63" s="285" t="str">
        <f>$B$10</f>
        <v>C11.7</v>
      </c>
      <c r="C63" s="219" t="s">
        <v>2708</v>
      </c>
      <c r="D63" s="220"/>
      <c r="E63" s="220"/>
      <c r="F63" s="221"/>
      <c r="G63" s="221"/>
      <c r="H63" s="222">
        <f>SUM(H51:H62)</f>
        <v>0</v>
      </c>
      <c r="I63" s="223"/>
    </row>
    <row r="81" spans="3:3" x14ac:dyDescent="0.2">
      <c r="C81" s="194" t="s">
        <v>14</v>
      </c>
    </row>
    <row r="106" spans="6:6" x14ac:dyDescent="0.2">
      <c r="F106" s="289"/>
    </row>
    <row r="107" spans="6:6" x14ac:dyDescent="0.2">
      <c r="F107" s="289"/>
    </row>
    <row r="108" spans="6:6" x14ac:dyDescent="0.2">
      <c r="F108" s="289"/>
    </row>
    <row r="109" spans="6:6" x14ac:dyDescent="0.2">
      <c r="F109" s="289"/>
    </row>
    <row r="110" spans="6:6" x14ac:dyDescent="0.2">
      <c r="F110" s="289"/>
    </row>
    <row r="111" spans="6:6" x14ac:dyDescent="0.2">
      <c r="F111" s="289"/>
    </row>
    <row r="112" spans="6:6" x14ac:dyDescent="0.2">
      <c r="F112" s="289"/>
    </row>
    <row r="113" spans="6:6" x14ac:dyDescent="0.2">
      <c r="F113" s="289"/>
    </row>
    <row r="114" spans="6:6" x14ac:dyDescent="0.2">
      <c r="F114" s="289"/>
    </row>
    <row r="115" spans="6:6" x14ac:dyDescent="0.2">
      <c r="F115" s="289"/>
    </row>
  </sheetData>
  <mergeCells count="18">
    <mergeCell ref="F1:H1"/>
    <mergeCell ref="H4:H7"/>
    <mergeCell ref="B4:G4"/>
    <mergeCell ref="B5:G7"/>
    <mergeCell ref="B24:E24"/>
    <mergeCell ref="F24:H26"/>
    <mergeCell ref="B25:E25"/>
    <mergeCell ref="B26:E26"/>
    <mergeCell ref="B46:G46"/>
    <mergeCell ref="H46:H49"/>
    <mergeCell ref="B47:G49"/>
    <mergeCell ref="B27:G27"/>
    <mergeCell ref="H27:H30"/>
    <mergeCell ref="B28:G30"/>
    <mergeCell ref="B43:E43"/>
    <mergeCell ref="F43:H45"/>
    <mergeCell ref="B44:E44"/>
    <mergeCell ref="B45:E45"/>
  </mergeCells>
  <printOptions horizontalCentered="1"/>
  <pageMargins left="0.43307086614173229" right="0.31496062992125984" top="0.43307086614173229" bottom="0.62992125984251968" header="0.35433070866141736" footer="0.31496062992125984"/>
  <pageSetup paperSize="9" scale="79"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1A5F-0376-483C-9132-C999F6C86075}">
  <sheetPr codeName="Sheet88">
    <tabColor rgb="FF92D050"/>
    <pageSetUpPr fitToPage="1"/>
  </sheetPr>
  <dimension ref="B1:I127"/>
  <sheetViews>
    <sheetView view="pageBreakPreview" zoomScale="85" zoomScaleNormal="85" zoomScaleSheetLayoutView="85" workbookViewId="0">
      <selection activeCell="T30" sqref="T30"/>
    </sheetView>
  </sheetViews>
  <sheetFormatPr defaultColWidth="8.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3.85546875" style="230" customWidth="1"/>
    <col min="7" max="7" width="13.7109375" style="239" customWidth="1"/>
    <col min="8" max="8" width="15.7109375" style="197" customWidth="1"/>
    <col min="9" max="9" width="0.85546875" style="197" customWidth="1"/>
    <col min="10" max="16384" width="8.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230"/>
    </row>
    <row r="4" spans="2:9" ht="12.75" customHeight="1" x14ac:dyDescent="0.2">
      <c r="B4" s="417" t="s">
        <v>8</v>
      </c>
      <c r="C4" s="418"/>
      <c r="D4" s="418"/>
      <c r="E4" s="418"/>
      <c r="F4" s="418"/>
      <c r="G4" s="418"/>
      <c r="H4" s="436" t="str">
        <f>"CHAPTER "&amp;B10</f>
        <v>CHAPTER C11.8</v>
      </c>
      <c r="I4" s="307"/>
    </row>
    <row r="5" spans="2:9" ht="7.5" customHeight="1" x14ac:dyDescent="0.2">
      <c r="B5" s="487" t="str">
        <f>ContractDescription</f>
        <v>REHABILITATION OF PROVINCIAL ROAD P47-3 (KM 38.00 TO KM 48.00) IN THE EMPANGENI REGION</v>
      </c>
      <c r="C5" s="413"/>
      <c r="D5" s="413"/>
      <c r="E5" s="413"/>
      <c r="F5" s="413"/>
      <c r="G5" s="413"/>
      <c r="H5" s="437"/>
      <c r="I5" s="199"/>
    </row>
    <row r="6" spans="2:9" ht="12.75" customHeight="1" x14ac:dyDescent="0.2">
      <c r="B6" s="487"/>
      <c r="C6" s="413"/>
      <c r="D6" s="413"/>
      <c r="E6" s="413"/>
      <c r="F6" s="413"/>
      <c r="G6" s="413"/>
      <c r="H6" s="437"/>
      <c r="I6" s="199"/>
    </row>
    <row r="7" spans="2:9" s="202" customFormat="1" ht="7.5" customHeight="1" x14ac:dyDescent="0.2">
      <c r="B7" s="488"/>
      <c r="C7" s="489"/>
      <c r="D7" s="489"/>
      <c r="E7" s="489"/>
      <c r="F7" s="489"/>
      <c r="G7" s="489"/>
      <c r="H7" s="438"/>
      <c r="I7" s="201"/>
    </row>
    <row r="8" spans="2:9" s="202" customFormat="1" ht="24.95" customHeight="1" x14ac:dyDescent="0.2">
      <c r="B8" s="236" t="s">
        <v>0</v>
      </c>
      <c r="C8" s="200" t="s">
        <v>1</v>
      </c>
      <c r="D8" s="200" t="s">
        <v>2</v>
      </c>
      <c r="E8" s="200" t="s">
        <v>10</v>
      </c>
      <c r="F8" s="200" t="s">
        <v>3</v>
      </c>
      <c r="G8" s="240" t="s">
        <v>4</v>
      </c>
      <c r="H8" s="200" t="s">
        <v>5</v>
      </c>
      <c r="I8" s="201"/>
    </row>
    <row r="9" spans="2:9" x14ac:dyDescent="0.2">
      <c r="B9" s="243"/>
      <c r="C9" s="193"/>
      <c r="D9" s="205"/>
      <c r="E9" s="205"/>
      <c r="F9" s="205"/>
      <c r="G9" s="269"/>
      <c r="H9" s="203"/>
      <c r="I9" s="206"/>
    </row>
    <row r="10" spans="2:9" x14ac:dyDescent="0.2">
      <c r="B10" s="257" t="s">
        <v>2682</v>
      </c>
      <c r="C10" s="204" t="s">
        <v>2681</v>
      </c>
      <c r="D10" s="205"/>
      <c r="E10" s="205"/>
      <c r="F10" s="205"/>
      <c r="G10" s="269"/>
      <c r="H10" s="203" t="str">
        <f t="shared" ref="H10:H11" si="0">IF(D10="","",F10*G10)</f>
        <v/>
      </c>
      <c r="I10" s="206"/>
    </row>
    <row r="11" spans="2:9" x14ac:dyDescent="0.2">
      <c r="B11" s="243"/>
      <c r="C11" s="193"/>
      <c r="D11" s="205"/>
      <c r="E11" s="205"/>
      <c r="F11" s="205"/>
      <c r="G11" s="269"/>
      <c r="H11" s="203" t="str">
        <f t="shared" si="0"/>
        <v/>
      </c>
      <c r="I11" s="206"/>
    </row>
    <row r="12" spans="2:9" x14ac:dyDescent="0.2">
      <c r="B12" s="243"/>
      <c r="C12" s="193"/>
      <c r="D12" s="205"/>
      <c r="E12" s="205"/>
      <c r="F12" s="205"/>
      <c r="G12" s="269"/>
      <c r="H12" s="203"/>
      <c r="I12" s="206"/>
    </row>
    <row r="13" spans="2:9" x14ac:dyDescent="0.2">
      <c r="B13" s="243"/>
      <c r="C13" s="193"/>
      <c r="D13" s="205"/>
      <c r="E13" s="205"/>
      <c r="F13" s="205"/>
      <c r="G13" s="269"/>
      <c r="H13" s="203"/>
      <c r="I13" s="206"/>
    </row>
    <row r="14" spans="2:9" x14ac:dyDescent="0.2">
      <c r="B14" s="243"/>
      <c r="C14" s="193"/>
      <c r="D14" s="205"/>
      <c r="E14" s="205"/>
      <c r="F14" s="207"/>
      <c r="G14" s="270"/>
      <c r="H14" s="203"/>
      <c r="I14" s="206"/>
    </row>
    <row r="15" spans="2:9" x14ac:dyDescent="0.2">
      <c r="B15" s="243"/>
      <c r="C15" s="193"/>
      <c r="D15" s="205"/>
      <c r="E15" s="205"/>
      <c r="F15" s="207"/>
      <c r="G15" s="269"/>
      <c r="H15" s="203"/>
      <c r="I15" s="214"/>
    </row>
    <row r="16" spans="2:9" x14ac:dyDescent="0.2">
      <c r="B16" s="99"/>
      <c r="C16" s="401"/>
      <c r="D16" s="402"/>
      <c r="E16" s="399"/>
      <c r="F16" s="207"/>
      <c r="G16" s="270"/>
      <c r="H16" s="203"/>
      <c r="I16" s="206"/>
    </row>
    <row r="17" spans="2:9" x14ac:dyDescent="0.2">
      <c r="B17" s="243"/>
      <c r="C17" s="217"/>
      <c r="D17" s="205"/>
      <c r="E17" s="205"/>
      <c r="F17" s="207"/>
      <c r="G17" s="269"/>
      <c r="H17" s="203"/>
      <c r="I17" s="206"/>
    </row>
    <row r="18" spans="2:9" x14ac:dyDescent="0.2">
      <c r="B18" s="243"/>
      <c r="C18" s="193"/>
      <c r="D18" s="205"/>
      <c r="E18" s="205"/>
      <c r="F18" s="207"/>
      <c r="G18" s="241"/>
      <c r="H18" s="203"/>
      <c r="I18" s="209"/>
    </row>
    <row r="19" spans="2:9" x14ac:dyDescent="0.2">
      <c r="B19" s="243"/>
      <c r="C19" s="193"/>
      <c r="D19" s="205"/>
      <c r="E19" s="205"/>
      <c r="F19" s="207"/>
      <c r="G19" s="241"/>
      <c r="H19" s="203"/>
      <c r="I19" s="206"/>
    </row>
    <row r="20" spans="2:9" x14ac:dyDescent="0.2">
      <c r="B20" s="243"/>
      <c r="C20" s="193"/>
      <c r="D20" s="205"/>
      <c r="E20" s="205"/>
      <c r="F20" s="207"/>
      <c r="G20" s="270"/>
      <c r="H20" s="203"/>
      <c r="I20" s="206"/>
    </row>
    <row r="21" spans="2:9" x14ac:dyDescent="0.2">
      <c r="B21" s="243"/>
      <c r="C21" s="193"/>
      <c r="D21" s="205"/>
      <c r="E21" s="205"/>
      <c r="F21" s="207"/>
      <c r="G21" s="269"/>
      <c r="H21" s="203"/>
      <c r="I21" s="206"/>
    </row>
    <row r="22" spans="2:9" x14ac:dyDescent="0.2">
      <c r="B22" s="243"/>
      <c r="C22" s="193"/>
      <c r="D22" s="205"/>
      <c r="E22" s="205"/>
      <c r="F22" s="207"/>
      <c r="G22" s="269"/>
      <c r="H22" s="203"/>
      <c r="I22" s="206"/>
    </row>
    <row r="23" spans="2:9" x14ac:dyDescent="0.2">
      <c r="B23" s="243"/>
      <c r="C23" s="193"/>
      <c r="D23" s="205"/>
      <c r="E23" s="205"/>
      <c r="F23" s="207"/>
      <c r="G23" s="269"/>
      <c r="H23" s="203"/>
      <c r="I23" s="206"/>
    </row>
    <row r="24" spans="2:9" x14ac:dyDescent="0.2">
      <c r="B24" s="243"/>
      <c r="C24" s="193"/>
      <c r="D24" s="205"/>
      <c r="E24" s="205"/>
      <c r="F24" s="205"/>
      <c r="G24" s="269"/>
      <c r="H24" s="203"/>
      <c r="I24" s="206"/>
    </row>
    <row r="25" spans="2:9" x14ac:dyDescent="0.2">
      <c r="B25" s="243"/>
      <c r="C25" s="193"/>
      <c r="D25" s="205"/>
      <c r="E25" s="205"/>
      <c r="F25" s="205"/>
      <c r="G25" s="241"/>
      <c r="H25" s="203"/>
      <c r="I25" s="206"/>
    </row>
    <row r="26" spans="2:9" x14ac:dyDescent="0.2">
      <c r="B26" s="243"/>
      <c r="C26" s="193"/>
      <c r="D26" s="205"/>
      <c r="E26" s="205"/>
      <c r="F26" s="205"/>
      <c r="G26" s="241"/>
      <c r="H26" s="203"/>
      <c r="I26" s="206"/>
    </row>
    <row r="27" spans="2:9" x14ac:dyDescent="0.2">
      <c r="B27" s="243"/>
      <c r="C27" s="217"/>
      <c r="D27" s="205"/>
      <c r="E27" s="205"/>
      <c r="F27" s="228"/>
      <c r="G27" s="242"/>
      <c r="H27" s="203"/>
      <c r="I27" s="206"/>
    </row>
    <row r="28" spans="2:9" x14ac:dyDescent="0.2">
      <c r="B28" s="243"/>
      <c r="C28" s="193"/>
      <c r="D28" s="205"/>
      <c r="E28" s="205"/>
      <c r="F28" s="205"/>
      <c r="G28" s="241"/>
      <c r="H28" s="203"/>
      <c r="I28" s="206"/>
    </row>
    <row r="29" spans="2:9" x14ac:dyDescent="0.2">
      <c r="B29" s="243"/>
      <c r="C29" s="193"/>
      <c r="D29" s="213"/>
      <c r="E29" s="213"/>
      <c r="F29" s="213"/>
      <c r="G29" s="241"/>
      <c r="H29" s="203"/>
    </row>
    <row r="30" spans="2:9" x14ac:dyDescent="0.2">
      <c r="B30" s="243"/>
      <c r="C30" s="193"/>
      <c r="D30" s="205"/>
      <c r="E30" s="205"/>
      <c r="F30" s="205"/>
      <c r="G30" s="241"/>
      <c r="H30" s="203"/>
      <c r="I30" s="206"/>
    </row>
    <row r="31" spans="2:9" x14ac:dyDescent="0.2">
      <c r="B31" s="243"/>
      <c r="C31" s="193"/>
      <c r="D31" s="205"/>
      <c r="E31" s="205"/>
      <c r="F31" s="205"/>
      <c r="G31" s="241"/>
      <c r="H31" s="203"/>
      <c r="I31" s="206"/>
    </row>
    <row r="32" spans="2:9" x14ac:dyDescent="0.2">
      <c r="B32" s="243"/>
      <c r="C32" s="193"/>
      <c r="D32" s="205"/>
      <c r="E32" s="205"/>
      <c r="F32" s="205"/>
      <c r="G32" s="241"/>
      <c r="H32" s="203"/>
      <c r="I32" s="206"/>
    </row>
    <row r="33" spans="2:9" x14ac:dyDescent="0.2">
      <c r="B33" s="243"/>
      <c r="C33" s="217"/>
      <c r="D33" s="205"/>
      <c r="E33" s="213"/>
      <c r="F33" s="207"/>
      <c r="G33" s="271"/>
      <c r="H33" s="203"/>
    </row>
    <row r="34" spans="2:9" x14ac:dyDescent="0.2">
      <c r="B34" s="243"/>
      <c r="C34" s="193"/>
      <c r="D34" s="205"/>
      <c r="E34" s="213"/>
      <c r="F34" s="207"/>
      <c r="G34" s="271"/>
      <c r="H34" s="203"/>
    </row>
    <row r="35" spans="2:9" s="197" customFormat="1" x14ac:dyDescent="0.2">
      <c r="B35" s="243"/>
      <c r="C35" s="193"/>
      <c r="D35" s="205"/>
      <c r="E35" s="213"/>
      <c r="F35" s="207"/>
      <c r="G35" s="241"/>
      <c r="H35" s="203"/>
    </row>
    <row r="36" spans="2:9" s="197" customFormat="1" x14ac:dyDescent="0.2">
      <c r="B36" s="243"/>
      <c r="C36" s="193"/>
      <c r="D36" s="205"/>
      <c r="E36" s="213"/>
      <c r="F36" s="207"/>
      <c r="G36" s="271"/>
      <c r="H36" s="203"/>
    </row>
    <row r="37" spans="2:9" s="197" customFormat="1" x14ac:dyDescent="0.2">
      <c r="B37" s="243"/>
      <c r="C37" s="193"/>
      <c r="D37" s="205"/>
      <c r="E37" s="205"/>
      <c r="F37" s="207"/>
      <c r="G37" s="269"/>
      <c r="H37" s="203"/>
    </row>
    <row r="38" spans="2:9" s="197" customFormat="1" ht="15.6" customHeight="1" x14ac:dyDescent="0.2">
      <c r="B38" s="243"/>
      <c r="C38" s="193"/>
      <c r="D38" s="205"/>
      <c r="E38" s="205"/>
      <c r="F38" s="207"/>
      <c r="G38" s="269"/>
      <c r="H38" s="203"/>
    </row>
    <row r="39" spans="2:9" s="197" customFormat="1" ht="12.75" hidden="1" customHeight="1" x14ac:dyDescent="0.2">
      <c r="B39" s="243"/>
      <c r="C39" s="193"/>
      <c r="D39" s="205"/>
      <c r="E39" s="205"/>
      <c r="F39" s="207"/>
      <c r="G39" s="269"/>
      <c r="H39" s="203"/>
    </row>
    <row r="40" spans="2:9" s="224" customFormat="1" ht="19.5" hidden="1" customHeight="1" x14ac:dyDescent="0.2">
      <c r="B40" s="284"/>
      <c r="C40" s="219"/>
      <c r="D40" s="220"/>
      <c r="E40" s="220"/>
      <c r="F40" s="221"/>
      <c r="G40" s="244"/>
      <c r="H40" s="222"/>
      <c r="I40" s="223"/>
    </row>
    <row r="41" spans="2:9" ht="12.75" hidden="1" customHeight="1" x14ac:dyDescent="0.2">
      <c r="B41" s="418"/>
      <c r="C41" s="418"/>
      <c r="D41" s="418"/>
      <c r="E41" s="418"/>
      <c r="F41" s="419"/>
      <c r="G41" s="419"/>
      <c r="H41" s="419"/>
    </row>
    <row r="42" spans="2:9" ht="12.75" hidden="1" customHeight="1" x14ac:dyDescent="0.2">
      <c r="B42" s="413"/>
      <c r="C42" s="413"/>
      <c r="D42" s="413"/>
      <c r="E42" s="413"/>
      <c r="F42" s="414"/>
      <c r="G42" s="414"/>
      <c r="H42" s="414"/>
    </row>
    <row r="43" spans="2:9" ht="12.75" hidden="1" customHeight="1" x14ac:dyDescent="0.2">
      <c r="B43" s="416"/>
      <c r="C43" s="416"/>
      <c r="D43" s="416"/>
      <c r="E43" s="416"/>
      <c r="F43" s="415"/>
      <c r="G43" s="428"/>
      <c r="H43" s="415"/>
    </row>
    <row r="44" spans="2:9" ht="12.75" hidden="1" customHeight="1" x14ac:dyDescent="0.2">
      <c r="B44" s="417"/>
      <c r="C44" s="418"/>
      <c r="D44" s="418"/>
      <c r="E44" s="418"/>
      <c r="F44" s="418"/>
      <c r="G44" s="429"/>
      <c r="H44" s="419"/>
      <c r="I44" s="307"/>
    </row>
    <row r="45" spans="2:9" ht="12.75" hidden="1" customHeight="1" x14ac:dyDescent="0.2">
      <c r="B45" s="420"/>
      <c r="C45" s="421"/>
      <c r="D45" s="421"/>
      <c r="E45" s="421"/>
      <c r="F45" s="421"/>
      <c r="G45" s="430"/>
      <c r="H45" s="414"/>
      <c r="I45" s="199"/>
    </row>
    <row r="46" spans="2:9" ht="12.75" hidden="1" customHeight="1" x14ac:dyDescent="0.2">
      <c r="B46" s="420"/>
      <c r="C46" s="421"/>
      <c r="D46" s="421"/>
      <c r="E46" s="421"/>
      <c r="F46" s="421"/>
      <c r="G46" s="430"/>
      <c r="H46" s="414"/>
      <c r="I46" s="199"/>
    </row>
    <row r="47" spans="2:9" ht="12.75" hidden="1" customHeight="1" x14ac:dyDescent="0.2">
      <c r="B47" s="422"/>
      <c r="C47" s="423"/>
      <c r="D47" s="423"/>
      <c r="E47" s="423"/>
      <c r="F47" s="423"/>
      <c r="G47" s="431"/>
      <c r="H47" s="415"/>
      <c r="I47" s="199"/>
    </row>
    <row r="48" spans="2:9" s="202" customFormat="1" ht="24.95" hidden="1" customHeight="1" x14ac:dyDescent="0.2">
      <c r="B48" s="236"/>
      <c r="C48" s="200"/>
      <c r="D48" s="200"/>
      <c r="E48" s="200"/>
      <c r="F48" s="200"/>
      <c r="G48" s="240"/>
      <c r="H48" s="200"/>
      <c r="I48" s="201"/>
    </row>
    <row r="49" spans="2:9" s="224" customFormat="1" ht="19.5" hidden="1" customHeight="1" x14ac:dyDescent="0.2">
      <c r="B49" s="284"/>
      <c r="C49" s="219"/>
      <c r="D49" s="220"/>
      <c r="E49" s="220"/>
      <c r="F49" s="221"/>
      <c r="G49" s="244"/>
      <c r="H49" s="222"/>
      <c r="I49" s="223"/>
    </row>
    <row r="50" spans="2:9" s="197" customFormat="1" ht="12.75" hidden="1" customHeight="1" x14ac:dyDescent="0.2">
      <c r="B50" s="243"/>
      <c r="C50" s="193"/>
      <c r="D50" s="205"/>
      <c r="E50" s="205"/>
      <c r="F50" s="207"/>
      <c r="G50" s="269"/>
      <c r="H50" s="203"/>
    </row>
    <row r="51" spans="2:9" s="197" customFormat="1" x14ac:dyDescent="0.2">
      <c r="B51" s="243"/>
      <c r="C51" s="193"/>
      <c r="D51" s="205"/>
      <c r="E51" s="205"/>
      <c r="F51" s="207"/>
      <c r="G51" s="241"/>
      <c r="H51" s="203"/>
    </row>
    <row r="52" spans="2:9" s="197" customFormat="1" x14ac:dyDescent="0.2">
      <c r="B52" s="243"/>
      <c r="C52" s="193"/>
      <c r="D52" s="205"/>
      <c r="E52" s="205"/>
      <c r="F52" s="207"/>
      <c r="G52" s="269"/>
      <c r="H52" s="203" t="str">
        <f t="shared" ref="H52" si="1">IF(D52="","",F52*G52)</f>
        <v/>
      </c>
    </row>
    <row r="53" spans="2:9" s="197" customFormat="1" x14ac:dyDescent="0.2">
      <c r="B53" s="243"/>
      <c r="C53" s="193"/>
      <c r="D53" s="205"/>
      <c r="E53" s="205"/>
      <c r="F53" s="207"/>
      <c r="G53" s="269"/>
      <c r="H53" s="203" t="str">
        <f t="shared" ref="H53" si="2">IF(D53="","",F53*G53)</f>
        <v/>
      </c>
    </row>
    <row r="54" spans="2:9" s="224" customFormat="1" ht="24.75" customHeight="1" x14ac:dyDescent="0.2">
      <c r="B54" s="285" t="str">
        <f>$B$10</f>
        <v>C11.8</v>
      </c>
      <c r="C54" s="219" t="s">
        <v>2708</v>
      </c>
      <c r="D54" s="220"/>
      <c r="E54" s="220"/>
      <c r="F54" s="221"/>
      <c r="G54" s="244"/>
      <c r="H54" s="222">
        <f>SUM(B13:H53)</f>
        <v>0</v>
      </c>
      <c r="I54" s="223"/>
    </row>
    <row r="93" spans="3:3" x14ac:dyDescent="0.2">
      <c r="C93" s="194" t="s">
        <v>14</v>
      </c>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row r="126" spans="6:6" x14ac:dyDescent="0.2">
      <c r="F126" s="289"/>
    </row>
    <row r="127" spans="6:6" x14ac:dyDescent="0.2">
      <c r="F127" s="289"/>
    </row>
  </sheetData>
  <mergeCells count="11">
    <mergeCell ref="B44:G44"/>
    <mergeCell ref="H44:H47"/>
    <mergeCell ref="B45:G47"/>
    <mergeCell ref="F1:H1"/>
    <mergeCell ref="H4:H7"/>
    <mergeCell ref="B4:G4"/>
    <mergeCell ref="B5:G7"/>
    <mergeCell ref="B41:E41"/>
    <mergeCell ref="F41:H43"/>
    <mergeCell ref="B42:E42"/>
    <mergeCell ref="B43:E43"/>
  </mergeCells>
  <printOptions horizontalCentered="1"/>
  <pageMargins left="0.43307086614173229" right="0.31496062992125984" top="0.43307086614173229" bottom="0.62992125984251968" header="0.35433070866141736" footer="0.31496062992125984"/>
  <pageSetup paperSize="9" scale="79"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D2F99-E8D8-42ED-BC4A-1BEA02A0A554}">
  <sheetPr codeName="Sheet89">
    <tabColor rgb="FF92D050"/>
    <pageSetUpPr fitToPage="1"/>
  </sheetPr>
  <dimension ref="B1:I120"/>
  <sheetViews>
    <sheetView view="pageBreakPreview" zoomScale="85" zoomScaleNormal="85" zoomScaleSheetLayoutView="85" workbookViewId="0">
      <selection activeCell="T30" sqref="T30"/>
    </sheetView>
  </sheetViews>
  <sheetFormatPr defaultColWidth="8.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3.42578125" style="230" customWidth="1"/>
    <col min="7" max="7" width="13.140625" style="230" customWidth="1"/>
    <col min="8" max="8" width="15.7109375" style="197" customWidth="1"/>
    <col min="9" max="9" width="0.85546875" style="197" customWidth="1"/>
    <col min="10" max="16384" width="8.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230"/>
    </row>
    <row r="4" spans="2:9" ht="12.75" customHeight="1" x14ac:dyDescent="0.2">
      <c r="B4" s="417" t="s">
        <v>8</v>
      </c>
      <c r="C4" s="418"/>
      <c r="D4" s="418"/>
      <c r="E4" s="418"/>
      <c r="F4" s="418"/>
      <c r="G4" s="418"/>
      <c r="H4" s="436" t="str">
        <f>"CHAPTER "&amp;B10</f>
        <v>CHAPTER C11.9</v>
      </c>
      <c r="I4" s="307"/>
    </row>
    <row r="5" spans="2:9" ht="7.5" customHeight="1" x14ac:dyDescent="0.2">
      <c r="B5" s="420" t="str">
        <f>ContractDescription</f>
        <v>REHABILITATION OF PROVINCIAL ROAD P47-3 (KM 38.00 TO KM 48.00) IN THE EMPANGENI REGION</v>
      </c>
      <c r="C5" s="421"/>
      <c r="D5" s="421"/>
      <c r="E5" s="421"/>
      <c r="F5" s="421"/>
      <c r="G5" s="421"/>
      <c r="H5" s="437"/>
      <c r="I5" s="199"/>
    </row>
    <row r="6" spans="2:9" ht="12.75" customHeight="1" x14ac:dyDescent="0.2">
      <c r="B6" s="420"/>
      <c r="C6" s="421"/>
      <c r="D6" s="421"/>
      <c r="E6" s="421"/>
      <c r="F6" s="421"/>
      <c r="G6" s="421"/>
      <c r="H6" s="437"/>
      <c r="I6" s="199"/>
    </row>
    <row r="7" spans="2:9" s="202" customFormat="1" ht="7.5" customHeight="1" x14ac:dyDescent="0.2">
      <c r="B7" s="422"/>
      <c r="C7" s="423"/>
      <c r="D7" s="423"/>
      <c r="E7" s="423"/>
      <c r="F7" s="423"/>
      <c r="G7" s="423"/>
      <c r="H7" s="438"/>
      <c r="I7" s="201"/>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 t="shared" ref="H9:H42" si="0">IF(D9="","",F9*G9)</f>
        <v/>
      </c>
      <c r="I9" s="206"/>
    </row>
    <row r="10" spans="2:9" ht="25.5" x14ac:dyDescent="0.2">
      <c r="B10" s="257" t="s">
        <v>2684</v>
      </c>
      <c r="C10" s="204" t="s">
        <v>2683</v>
      </c>
      <c r="D10" s="205"/>
      <c r="E10" s="205"/>
      <c r="F10" s="205"/>
      <c r="G10" s="205"/>
      <c r="H10" s="203" t="str">
        <f t="shared" si="0"/>
        <v/>
      </c>
      <c r="I10" s="206"/>
    </row>
    <row r="11" spans="2:9" x14ac:dyDescent="0.2">
      <c r="B11" s="243"/>
      <c r="C11" s="193"/>
      <c r="D11" s="205"/>
      <c r="E11" s="205"/>
      <c r="F11" s="205"/>
      <c r="G11" s="205"/>
      <c r="H11" s="203" t="str">
        <f t="shared" si="0"/>
        <v/>
      </c>
      <c r="I11" s="206"/>
    </row>
    <row r="12" spans="2:9" ht="17.25" customHeight="1" x14ac:dyDescent="0.2">
      <c r="B12" s="243"/>
      <c r="C12" s="193"/>
      <c r="D12" s="205"/>
      <c r="E12" s="205"/>
      <c r="F12" s="205"/>
      <c r="G12" s="205"/>
      <c r="H12" s="203"/>
      <c r="I12" s="206"/>
    </row>
    <row r="13" spans="2:9" x14ac:dyDescent="0.2">
      <c r="B13" s="243"/>
      <c r="C13" s="193"/>
      <c r="D13" s="205"/>
      <c r="E13" s="205"/>
      <c r="F13" s="205"/>
      <c r="G13" s="205"/>
      <c r="H13" s="203"/>
      <c r="I13" s="206"/>
    </row>
    <row r="14" spans="2:9" x14ac:dyDescent="0.2">
      <c r="B14" s="243"/>
      <c r="C14" s="193"/>
      <c r="D14" s="205"/>
      <c r="E14" s="205"/>
      <c r="F14" s="275"/>
      <c r="G14" s="229"/>
      <c r="H14" s="203"/>
      <c r="I14" s="206"/>
    </row>
    <row r="15" spans="2:9" x14ac:dyDescent="0.2">
      <c r="B15" s="243"/>
      <c r="C15" s="193"/>
      <c r="D15" s="205"/>
      <c r="E15" s="205"/>
      <c r="F15" s="207"/>
      <c r="G15" s="205"/>
      <c r="H15" s="203"/>
      <c r="I15" s="214"/>
    </row>
    <row r="16" spans="2:9" x14ac:dyDescent="0.2">
      <c r="B16" s="243"/>
      <c r="C16" s="217"/>
      <c r="D16" s="205"/>
      <c r="E16" s="213"/>
      <c r="F16" s="207"/>
      <c r="G16" s="213"/>
      <c r="H16" s="203"/>
    </row>
    <row r="17" spans="2:8" x14ac:dyDescent="0.2">
      <c r="B17" s="243"/>
      <c r="C17" s="216"/>
      <c r="D17" s="213"/>
      <c r="E17" s="213"/>
      <c r="F17" s="207"/>
      <c r="G17" s="213"/>
      <c r="H17" s="203"/>
    </row>
    <row r="18" spans="2:8" x14ac:dyDescent="0.2">
      <c r="B18" s="243"/>
      <c r="C18" s="193"/>
      <c r="D18" s="205"/>
      <c r="E18" s="213"/>
      <c r="F18" s="350"/>
      <c r="G18" s="229"/>
      <c r="H18" s="203"/>
    </row>
    <row r="19" spans="2:8" x14ac:dyDescent="0.2">
      <c r="B19" s="243"/>
      <c r="C19" s="193"/>
      <c r="D19" s="205"/>
      <c r="E19" s="213"/>
      <c r="F19" s="207"/>
      <c r="G19" s="276"/>
      <c r="H19" s="203"/>
    </row>
    <row r="20" spans="2:8" x14ac:dyDescent="0.2">
      <c r="B20" s="243"/>
      <c r="C20" s="193"/>
      <c r="D20" s="205"/>
      <c r="E20" s="213"/>
      <c r="F20" s="207"/>
      <c r="G20" s="276"/>
      <c r="H20" s="203"/>
    </row>
    <row r="21" spans="2:8" x14ac:dyDescent="0.2">
      <c r="B21" s="243"/>
      <c r="C21" s="193"/>
      <c r="D21" s="205"/>
      <c r="E21" s="213"/>
      <c r="F21" s="207"/>
      <c r="G21" s="276"/>
      <c r="H21" s="203"/>
    </row>
    <row r="22" spans="2:8" x14ac:dyDescent="0.2">
      <c r="B22" s="243"/>
      <c r="C22" s="193"/>
      <c r="D22" s="205"/>
      <c r="E22" s="213"/>
      <c r="F22" s="207"/>
      <c r="G22" s="276"/>
      <c r="H22" s="203"/>
    </row>
    <row r="23" spans="2:8" x14ac:dyDescent="0.2">
      <c r="B23" s="243"/>
      <c r="C23" s="193"/>
      <c r="D23" s="205"/>
      <c r="E23" s="213"/>
      <c r="F23" s="207"/>
      <c r="G23" s="276"/>
      <c r="H23" s="203"/>
    </row>
    <row r="24" spans="2:8" x14ac:dyDescent="0.2">
      <c r="B24" s="243"/>
      <c r="C24" s="193"/>
      <c r="D24" s="205"/>
      <c r="E24" s="213"/>
      <c r="F24" s="207"/>
      <c r="G24" s="276"/>
      <c r="H24" s="203"/>
    </row>
    <row r="25" spans="2:8" x14ac:dyDescent="0.2">
      <c r="B25" s="243"/>
      <c r="C25" s="193"/>
      <c r="D25" s="205"/>
      <c r="E25" s="213"/>
      <c r="F25" s="207"/>
      <c r="G25" s="276"/>
      <c r="H25" s="203" t="str">
        <f t="shared" si="0"/>
        <v/>
      </c>
    </row>
    <row r="26" spans="2:8" x14ac:dyDescent="0.2">
      <c r="B26" s="243"/>
      <c r="C26" s="193"/>
      <c r="D26" s="205"/>
      <c r="E26" s="213"/>
      <c r="F26" s="207"/>
      <c r="G26" s="276"/>
      <c r="H26" s="203" t="str">
        <f t="shared" si="0"/>
        <v/>
      </c>
    </row>
    <row r="27" spans="2:8" x14ac:dyDescent="0.2">
      <c r="B27" s="243"/>
      <c r="C27" s="193"/>
      <c r="D27" s="205"/>
      <c r="E27" s="213"/>
      <c r="F27" s="207"/>
      <c r="G27" s="276"/>
      <c r="H27" s="203" t="str">
        <f t="shared" si="0"/>
        <v/>
      </c>
    </row>
    <row r="28" spans="2:8" x14ac:dyDescent="0.2">
      <c r="B28" s="243"/>
      <c r="C28" s="193"/>
      <c r="D28" s="205"/>
      <c r="E28" s="213"/>
      <c r="F28" s="207"/>
      <c r="G28" s="276"/>
      <c r="H28" s="203"/>
    </row>
    <row r="29" spans="2:8" x14ac:dyDescent="0.2">
      <c r="B29" s="243"/>
      <c r="C29" s="193"/>
      <c r="D29" s="205"/>
      <c r="E29" s="213"/>
      <c r="F29" s="207"/>
      <c r="G29" s="276"/>
      <c r="H29" s="203" t="str">
        <f t="shared" si="0"/>
        <v/>
      </c>
    </row>
    <row r="30" spans="2:8" x14ac:dyDescent="0.2">
      <c r="B30" s="243"/>
      <c r="C30" s="193"/>
      <c r="D30" s="205"/>
      <c r="E30" s="213"/>
      <c r="F30" s="207"/>
      <c r="G30" s="276"/>
      <c r="H30" s="203" t="str">
        <f t="shared" si="0"/>
        <v/>
      </c>
    </row>
    <row r="31" spans="2:8" x14ac:dyDescent="0.2">
      <c r="B31" s="243"/>
      <c r="C31" s="193"/>
      <c r="D31" s="205"/>
      <c r="E31" s="213"/>
      <c r="F31" s="207"/>
      <c r="G31" s="276"/>
      <c r="H31" s="203" t="str">
        <f t="shared" si="0"/>
        <v/>
      </c>
    </row>
    <row r="32" spans="2:8" x14ac:dyDescent="0.2">
      <c r="B32" s="243"/>
      <c r="C32" s="193"/>
      <c r="D32" s="205"/>
      <c r="E32" s="213"/>
      <c r="F32" s="207"/>
      <c r="G32" s="276"/>
      <c r="H32" s="203" t="str">
        <f t="shared" si="0"/>
        <v/>
      </c>
    </row>
    <row r="33" spans="2:9" x14ac:dyDescent="0.2">
      <c r="B33" s="243"/>
      <c r="C33" s="193"/>
      <c r="D33" s="205"/>
      <c r="E33" s="213"/>
      <c r="F33" s="207"/>
      <c r="G33" s="276"/>
      <c r="H33" s="203" t="str">
        <f t="shared" si="0"/>
        <v/>
      </c>
    </row>
    <row r="34" spans="2:9" x14ac:dyDescent="0.2">
      <c r="B34" s="243"/>
      <c r="C34" s="193"/>
      <c r="D34" s="205"/>
      <c r="E34" s="213"/>
      <c r="F34" s="207"/>
      <c r="G34" s="276"/>
      <c r="H34" s="203" t="str">
        <f t="shared" si="0"/>
        <v/>
      </c>
    </row>
    <row r="35" spans="2:9" x14ac:dyDescent="0.2">
      <c r="B35" s="243"/>
      <c r="C35" s="193"/>
      <c r="D35" s="205"/>
      <c r="E35" s="213"/>
      <c r="F35" s="207"/>
      <c r="G35" s="276"/>
      <c r="H35" s="203" t="str">
        <f t="shared" si="0"/>
        <v/>
      </c>
    </row>
    <row r="36" spans="2:9" x14ac:dyDescent="0.2">
      <c r="B36" s="243"/>
      <c r="C36" s="193"/>
      <c r="D36" s="205"/>
      <c r="E36" s="213"/>
      <c r="F36" s="207"/>
      <c r="G36" s="270"/>
      <c r="H36" s="203" t="str">
        <f t="shared" si="0"/>
        <v/>
      </c>
    </row>
    <row r="37" spans="2:9" x14ac:dyDescent="0.2">
      <c r="B37" s="243"/>
      <c r="C37" s="193"/>
      <c r="D37" s="205"/>
      <c r="E37" s="213"/>
      <c r="F37" s="207"/>
      <c r="G37" s="270"/>
      <c r="H37" s="203" t="str">
        <f t="shared" si="0"/>
        <v/>
      </c>
    </row>
    <row r="38" spans="2:9" x14ac:dyDescent="0.2">
      <c r="B38" s="243"/>
      <c r="C38" s="193"/>
      <c r="D38" s="205"/>
      <c r="E38" s="213"/>
      <c r="F38" s="207"/>
      <c r="G38" s="270"/>
      <c r="H38" s="203" t="str">
        <f t="shared" si="0"/>
        <v/>
      </c>
    </row>
    <row r="39" spans="2:9" x14ac:dyDescent="0.2">
      <c r="B39" s="243"/>
      <c r="C39" s="193"/>
      <c r="D39" s="205"/>
      <c r="E39" s="213"/>
      <c r="F39" s="207"/>
      <c r="G39" s="270"/>
      <c r="H39" s="203" t="str">
        <f t="shared" si="0"/>
        <v/>
      </c>
    </row>
    <row r="40" spans="2:9" x14ac:dyDescent="0.2">
      <c r="B40" s="243"/>
      <c r="C40" s="193"/>
      <c r="D40" s="205"/>
      <c r="E40" s="213"/>
      <c r="F40" s="207"/>
      <c r="G40" s="270"/>
      <c r="H40" s="203" t="str">
        <f t="shared" si="0"/>
        <v/>
      </c>
    </row>
    <row r="41" spans="2:9" x14ac:dyDescent="0.2">
      <c r="B41" s="243"/>
      <c r="C41" s="193"/>
      <c r="D41" s="205"/>
      <c r="E41" s="213"/>
      <c r="F41" s="207"/>
      <c r="G41" s="270"/>
      <c r="H41" s="203" t="str">
        <f t="shared" si="0"/>
        <v/>
      </c>
    </row>
    <row r="42" spans="2:9" x14ac:dyDescent="0.2">
      <c r="B42" s="243"/>
      <c r="C42" s="193"/>
      <c r="D42" s="205"/>
      <c r="E42" s="213"/>
      <c r="F42" s="207"/>
      <c r="G42" s="270"/>
      <c r="H42" s="203" t="str">
        <f t="shared" si="0"/>
        <v/>
      </c>
    </row>
    <row r="43" spans="2:9" x14ac:dyDescent="0.2">
      <c r="B43" s="243"/>
      <c r="C43" s="193"/>
      <c r="D43" s="205"/>
      <c r="E43" s="213"/>
      <c r="F43" s="207"/>
      <c r="G43" s="270"/>
      <c r="H43" s="203" t="str">
        <f t="shared" ref="H43:H47" si="1">IF(D43="","",F43*G43)</f>
        <v/>
      </c>
    </row>
    <row r="44" spans="2:9" x14ac:dyDescent="0.2">
      <c r="B44" s="243"/>
      <c r="C44" s="193"/>
      <c r="D44" s="205"/>
      <c r="E44" s="213"/>
      <c r="F44" s="207"/>
      <c r="G44" s="270"/>
      <c r="H44" s="203" t="str">
        <f t="shared" si="1"/>
        <v/>
      </c>
    </row>
    <row r="45" spans="2:9" x14ac:dyDescent="0.2">
      <c r="B45" s="243"/>
      <c r="C45" s="193"/>
      <c r="D45" s="205"/>
      <c r="E45" s="213"/>
      <c r="F45" s="207"/>
      <c r="G45" s="270"/>
      <c r="H45" s="203" t="str">
        <f t="shared" si="1"/>
        <v/>
      </c>
    </row>
    <row r="46" spans="2:9" x14ac:dyDescent="0.2">
      <c r="B46" s="243"/>
      <c r="C46" s="193"/>
      <c r="D46" s="205"/>
      <c r="E46" s="213"/>
      <c r="F46" s="207"/>
      <c r="G46" s="270"/>
      <c r="H46" s="203" t="str">
        <f t="shared" si="1"/>
        <v/>
      </c>
    </row>
    <row r="47" spans="2:9" x14ac:dyDescent="0.2">
      <c r="B47" s="243"/>
      <c r="C47" s="193"/>
      <c r="D47" s="205"/>
      <c r="E47" s="213"/>
      <c r="F47" s="207"/>
      <c r="G47" s="270"/>
      <c r="H47" s="203" t="str">
        <f t="shared" si="1"/>
        <v/>
      </c>
    </row>
    <row r="48" spans="2:9" s="224" customFormat="1" ht="24.75" customHeight="1" x14ac:dyDescent="0.2">
      <c r="B48" s="285" t="str">
        <f>$B$10</f>
        <v>C11.9</v>
      </c>
      <c r="C48" s="219" t="s">
        <v>2708</v>
      </c>
      <c r="D48" s="220"/>
      <c r="E48" s="220"/>
      <c r="F48" s="221"/>
      <c r="G48" s="244"/>
      <c r="H48" s="222">
        <f>SUM(H9:H47)</f>
        <v>0</v>
      </c>
      <c r="I48" s="223"/>
    </row>
    <row r="49" spans="7:7" x14ac:dyDescent="0.2">
      <c r="G49" s="239"/>
    </row>
    <row r="50" spans="7:7" x14ac:dyDescent="0.2">
      <c r="G50" s="239"/>
    </row>
    <row r="51" spans="7:7" x14ac:dyDescent="0.2">
      <c r="G51" s="239"/>
    </row>
    <row r="52" spans="7:7" x14ac:dyDescent="0.2">
      <c r="G52" s="239"/>
    </row>
    <row r="53" spans="7:7" x14ac:dyDescent="0.2">
      <c r="G53" s="239"/>
    </row>
    <row r="54" spans="7:7" x14ac:dyDescent="0.2">
      <c r="G54" s="239"/>
    </row>
    <row r="55" spans="7:7" x14ac:dyDescent="0.2">
      <c r="G55" s="239"/>
    </row>
    <row r="56" spans="7:7" x14ac:dyDescent="0.2">
      <c r="G56" s="239"/>
    </row>
    <row r="57" spans="7:7" x14ac:dyDescent="0.2">
      <c r="G57" s="239"/>
    </row>
    <row r="58" spans="7:7" x14ac:dyDescent="0.2">
      <c r="G58" s="239"/>
    </row>
    <row r="59" spans="7:7" x14ac:dyDescent="0.2">
      <c r="G59" s="239"/>
    </row>
    <row r="60" spans="7:7" x14ac:dyDescent="0.2">
      <c r="G60" s="239"/>
    </row>
    <row r="61" spans="7:7" x14ac:dyDescent="0.2">
      <c r="G61" s="239"/>
    </row>
    <row r="62" spans="7:7" x14ac:dyDescent="0.2">
      <c r="G62" s="239"/>
    </row>
    <row r="63" spans="7:7" x14ac:dyDescent="0.2">
      <c r="G63" s="239"/>
    </row>
    <row r="64" spans="7:7" x14ac:dyDescent="0.2">
      <c r="G64" s="239"/>
    </row>
    <row r="65" spans="7:7" x14ac:dyDescent="0.2">
      <c r="G65" s="239"/>
    </row>
    <row r="86" spans="3:3" x14ac:dyDescent="0.2">
      <c r="C86" s="194" t="s">
        <v>14</v>
      </c>
    </row>
    <row r="111" spans="6:6" x14ac:dyDescent="0.2">
      <c r="F111" s="289"/>
    </row>
    <row r="112" spans="6:6" x14ac:dyDescent="0.2">
      <c r="F112" s="289"/>
    </row>
    <row r="113" spans="6:6" x14ac:dyDescent="0.2">
      <c r="F113" s="289"/>
    </row>
    <row r="114" spans="6:6" x14ac:dyDescent="0.2">
      <c r="F114" s="289"/>
    </row>
    <row r="115" spans="6:6" x14ac:dyDescent="0.2">
      <c r="F115" s="289"/>
    </row>
    <row r="116" spans="6:6" x14ac:dyDescent="0.2">
      <c r="F116" s="289"/>
    </row>
    <row r="117" spans="6:6" x14ac:dyDescent="0.2">
      <c r="F117" s="289"/>
    </row>
    <row r="118" spans="6:6" x14ac:dyDescent="0.2">
      <c r="F118" s="289"/>
    </row>
    <row r="119" spans="6:6" x14ac:dyDescent="0.2">
      <c r="F119" s="289"/>
    </row>
    <row r="120" spans="6:6" x14ac:dyDescent="0.2">
      <c r="F120" s="289"/>
    </row>
  </sheetData>
  <mergeCells count="4">
    <mergeCell ref="F1:H1"/>
    <mergeCell ref="H4:H7"/>
    <mergeCell ref="B4:G4"/>
    <mergeCell ref="B5:G7"/>
  </mergeCells>
  <printOptions horizontalCentered="1"/>
  <pageMargins left="0.43307086614173229" right="0.31496062992125984" top="0.43307086614173229" bottom="0.62992125984251968" header="0.35433070866141736" footer="0.31496062992125984"/>
  <pageSetup paperSize="9" scale="79"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8E9BD-67B0-438C-A5D8-FF816590A153}">
  <sheetPr codeName="Sheet58"/>
  <dimension ref="B1:I196"/>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"&amp;B11</f>
        <v xml:space="preserve">CHAPTER </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s="9" customFormat="1" x14ac:dyDescent="0.2">
      <c r="B9" s="113"/>
      <c r="C9" s="89"/>
      <c r="D9" s="87"/>
      <c r="E9" s="51"/>
      <c r="F9" s="51"/>
      <c r="G9" s="51"/>
      <c r="H9" s="25" t="str">
        <f t="shared" ref="H9:H83" si="0">IF(D9="","",F9*G9)</f>
        <v/>
      </c>
      <c r="I9" s="12"/>
    </row>
    <row r="10" spans="2:9" s="9" customFormat="1" x14ac:dyDescent="0.2">
      <c r="B10" s="71" t="s">
        <v>1626</v>
      </c>
      <c r="C10" s="7" t="s">
        <v>1625</v>
      </c>
      <c r="D10" s="51"/>
      <c r="E10" s="51"/>
      <c r="F10" s="51"/>
      <c r="G10" s="51"/>
      <c r="H10" s="25" t="str">
        <f t="shared" si="0"/>
        <v/>
      </c>
      <c r="I10" s="12"/>
    </row>
    <row r="11" spans="2:9" x14ac:dyDescent="0.2">
      <c r="B11" s="50"/>
      <c r="C11" s="54"/>
      <c r="D11" s="15"/>
      <c r="E11" s="15"/>
      <c r="F11" s="15"/>
      <c r="G11" s="16"/>
      <c r="H11" s="25" t="str">
        <f t="shared" si="0"/>
        <v/>
      </c>
      <c r="I11" s="18"/>
    </row>
    <row r="12" spans="2:9" x14ac:dyDescent="0.2">
      <c r="B12" s="108" t="s">
        <v>1624</v>
      </c>
      <c r="C12" s="130" t="s">
        <v>1623</v>
      </c>
      <c r="D12" s="64" t="s">
        <v>1419</v>
      </c>
      <c r="E12" s="22"/>
      <c r="F12" s="22"/>
      <c r="G12" s="41"/>
      <c r="H12" s="25">
        <f t="shared" si="0"/>
        <v>0</v>
      </c>
      <c r="I12" s="42"/>
    </row>
    <row r="13" spans="2:9" x14ac:dyDescent="0.2">
      <c r="B13" s="107"/>
      <c r="C13" s="54"/>
      <c r="D13" s="22"/>
      <c r="E13" s="22"/>
      <c r="F13" s="22"/>
      <c r="G13" s="41"/>
      <c r="H13" s="25" t="str">
        <f t="shared" si="0"/>
        <v/>
      </c>
      <c r="I13" s="42"/>
    </row>
    <row r="14" spans="2:9" x14ac:dyDescent="0.2">
      <c r="B14" s="108" t="s">
        <v>1622</v>
      </c>
      <c r="C14" s="37" t="s">
        <v>903</v>
      </c>
      <c r="D14" s="64"/>
      <c r="E14" s="22"/>
      <c r="F14" s="22"/>
      <c r="G14" s="41"/>
      <c r="H14" s="25" t="str">
        <f t="shared" si="0"/>
        <v/>
      </c>
      <c r="I14" s="42"/>
    </row>
    <row r="15" spans="2:9" x14ac:dyDescent="0.2">
      <c r="B15" s="107"/>
      <c r="D15" s="22"/>
      <c r="E15" s="22"/>
      <c r="F15" s="22"/>
      <c r="G15" s="41"/>
      <c r="H15" s="25" t="str">
        <f t="shared" si="0"/>
        <v/>
      </c>
      <c r="I15" s="42"/>
    </row>
    <row r="16" spans="2:9" x14ac:dyDescent="0.2">
      <c r="B16" s="108" t="s">
        <v>1621</v>
      </c>
      <c r="C16" s="37" t="s">
        <v>908</v>
      </c>
      <c r="D16" s="64" t="s">
        <v>1153</v>
      </c>
      <c r="E16" s="22"/>
      <c r="F16" s="23"/>
      <c r="G16" s="24"/>
      <c r="H16" s="25">
        <f t="shared" si="0"/>
        <v>0</v>
      </c>
      <c r="I16" s="43"/>
    </row>
    <row r="17" spans="2:9" x14ac:dyDescent="0.2">
      <c r="B17" s="107"/>
      <c r="D17" s="22"/>
      <c r="E17" s="22"/>
      <c r="F17" s="23"/>
      <c r="G17" s="24"/>
      <c r="H17" s="25" t="str">
        <f t="shared" si="0"/>
        <v/>
      </c>
      <c r="I17" s="43"/>
    </row>
    <row r="18" spans="2:9" x14ac:dyDescent="0.2">
      <c r="B18" s="108" t="s">
        <v>1620</v>
      </c>
      <c r="C18" s="37" t="s">
        <v>1619</v>
      </c>
      <c r="D18" s="64" t="s">
        <v>1153</v>
      </c>
      <c r="E18" s="22"/>
      <c r="F18" s="23"/>
      <c r="G18" s="24"/>
      <c r="H18" s="25">
        <f t="shared" si="0"/>
        <v>0</v>
      </c>
      <c r="I18" s="43"/>
    </row>
    <row r="19" spans="2:9" x14ac:dyDescent="0.2">
      <c r="B19" s="107"/>
      <c r="D19" s="22"/>
      <c r="E19" s="22"/>
      <c r="F19" s="23"/>
      <c r="G19" s="41"/>
      <c r="H19" s="25" t="str">
        <f t="shared" si="0"/>
        <v/>
      </c>
      <c r="I19" s="42"/>
    </row>
    <row r="20" spans="2:9" ht="25.5" x14ac:dyDescent="0.2">
      <c r="B20" s="108" t="s">
        <v>1618</v>
      </c>
      <c r="C20" s="57" t="s">
        <v>1617</v>
      </c>
      <c r="D20" s="64" t="s">
        <v>1153</v>
      </c>
      <c r="E20" s="22"/>
      <c r="F20" s="23"/>
      <c r="G20" s="44"/>
      <c r="H20" s="25">
        <f t="shared" si="0"/>
        <v>0</v>
      </c>
      <c r="I20" s="42"/>
    </row>
    <row r="21" spans="2:9" x14ac:dyDescent="0.2">
      <c r="B21" s="107"/>
      <c r="D21" s="22"/>
      <c r="E21" s="22"/>
      <c r="F21" s="23"/>
      <c r="G21" s="41"/>
      <c r="H21" s="25" t="str">
        <f t="shared" si="0"/>
        <v/>
      </c>
      <c r="I21" s="45"/>
    </row>
    <row r="22" spans="2:9" ht="25.5" x14ac:dyDescent="0.2">
      <c r="B22" s="108" t="s">
        <v>1616</v>
      </c>
      <c r="C22" s="57" t="s">
        <v>1615</v>
      </c>
      <c r="D22" s="64" t="s">
        <v>38</v>
      </c>
      <c r="E22" s="38"/>
      <c r="F22" s="23"/>
      <c r="G22" s="46"/>
      <c r="H22" s="25">
        <f t="shared" si="0"/>
        <v>0</v>
      </c>
    </row>
    <row r="23" spans="2:9" x14ac:dyDescent="0.2">
      <c r="B23" s="50"/>
      <c r="D23" s="38"/>
      <c r="E23" s="38"/>
      <c r="F23" s="23"/>
      <c r="G23" s="46"/>
      <c r="H23" s="25" t="str">
        <f t="shared" si="0"/>
        <v/>
      </c>
    </row>
    <row r="24" spans="2:9" ht="38.25" x14ac:dyDescent="0.2">
      <c r="B24" s="108" t="s">
        <v>1614</v>
      </c>
      <c r="C24" s="57" t="s">
        <v>1613</v>
      </c>
      <c r="D24" s="38"/>
      <c r="E24" s="38"/>
      <c r="F24" s="23"/>
      <c r="G24" s="39"/>
      <c r="H24" s="25" t="str">
        <f t="shared" si="0"/>
        <v/>
      </c>
    </row>
    <row r="25" spans="2:9" x14ac:dyDescent="0.2">
      <c r="B25" s="107"/>
      <c r="D25" s="38"/>
      <c r="E25" s="38"/>
      <c r="F25" s="23"/>
      <c r="G25" s="46"/>
      <c r="H25" s="25" t="str">
        <f t="shared" si="0"/>
        <v/>
      </c>
    </row>
    <row r="26" spans="2:9" x14ac:dyDescent="0.2">
      <c r="B26" s="108" t="s">
        <v>1612</v>
      </c>
      <c r="C26" s="37" t="s">
        <v>1611</v>
      </c>
      <c r="D26" s="64"/>
      <c r="E26" s="38"/>
      <c r="F26" s="23"/>
      <c r="G26" s="44"/>
      <c r="H26" s="25" t="str">
        <f t="shared" si="0"/>
        <v/>
      </c>
    </row>
    <row r="27" spans="2:9" x14ac:dyDescent="0.2">
      <c r="B27" s="107"/>
      <c r="D27" s="38"/>
      <c r="E27" s="38"/>
      <c r="F27" s="23"/>
      <c r="G27" s="46"/>
      <c r="H27" s="25" t="str">
        <f t="shared" si="0"/>
        <v/>
      </c>
    </row>
    <row r="28" spans="2:9" x14ac:dyDescent="0.2">
      <c r="B28" s="99" t="s">
        <v>53</v>
      </c>
      <c r="C28" s="37" t="s">
        <v>2762</v>
      </c>
      <c r="D28" s="64" t="s">
        <v>6</v>
      </c>
      <c r="E28" s="22"/>
      <c r="F28" s="23"/>
      <c r="G28" s="41"/>
      <c r="H28" s="25">
        <f t="shared" si="0"/>
        <v>0</v>
      </c>
      <c r="I28" s="42"/>
    </row>
    <row r="29" spans="2:9" x14ac:dyDescent="0.2">
      <c r="B29" s="100"/>
      <c r="D29" s="22"/>
      <c r="E29" s="22"/>
      <c r="F29" s="23"/>
      <c r="G29" s="41"/>
      <c r="H29" s="25" t="str">
        <f t="shared" si="0"/>
        <v/>
      </c>
      <c r="I29" s="42"/>
    </row>
    <row r="30" spans="2:9" x14ac:dyDescent="0.2">
      <c r="B30" s="99" t="s">
        <v>55</v>
      </c>
      <c r="C30" s="37" t="s">
        <v>1561</v>
      </c>
      <c r="D30" s="64" t="s">
        <v>6</v>
      </c>
      <c r="E30" s="22"/>
      <c r="F30" s="23"/>
      <c r="G30" s="39"/>
      <c r="H30" s="25">
        <f t="shared" si="0"/>
        <v>0</v>
      </c>
      <c r="I30" s="43"/>
    </row>
    <row r="31" spans="2:9" x14ac:dyDescent="0.2">
      <c r="B31" s="100"/>
      <c r="D31" s="22"/>
      <c r="E31" s="22"/>
      <c r="F31" s="23"/>
      <c r="G31" s="39"/>
      <c r="H31" s="25" t="str">
        <f t="shared" si="0"/>
        <v/>
      </c>
      <c r="I31" s="42"/>
    </row>
    <row r="32" spans="2:9" x14ac:dyDescent="0.2">
      <c r="B32" s="99" t="s">
        <v>65</v>
      </c>
      <c r="C32" s="37" t="s">
        <v>1559</v>
      </c>
      <c r="D32" s="64" t="s">
        <v>6</v>
      </c>
      <c r="E32" s="22"/>
      <c r="F32" s="23"/>
      <c r="G32" s="44"/>
      <c r="H32" s="25">
        <f t="shared" si="0"/>
        <v>0</v>
      </c>
      <c r="I32" s="42"/>
    </row>
    <row r="33" spans="2:9" x14ac:dyDescent="0.2">
      <c r="B33" s="107"/>
      <c r="D33" s="38"/>
      <c r="E33" s="15"/>
      <c r="F33" s="26"/>
      <c r="G33" s="29"/>
      <c r="H33" s="25" t="str">
        <f t="shared" si="0"/>
        <v/>
      </c>
      <c r="I33" s="18"/>
    </row>
    <row r="34" spans="2:9" x14ac:dyDescent="0.2">
      <c r="B34" s="108" t="s">
        <v>1610</v>
      </c>
      <c r="C34" s="37" t="s">
        <v>1609</v>
      </c>
      <c r="D34" s="22"/>
      <c r="E34" s="15"/>
      <c r="F34" s="26"/>
      <c r="G34" s="29"/>
      <c r="H34" s="25" t="str">
        <f t="shared" si="0"/>
        <v/>
      </c>
      <c r="I34" s="18"/>
    </row>
    <row r="35" spans="2:9" s="37" customFormat="1" x14ac:dyDescent="0.2">
      <c r="B35" s="108"/>
      <c r="D35" s="64"/>
      <c r="E35" s="15"/>
      <c r="F35" s="26"/>
      <c r="G35" s="29"/>
      <c r="H35" s="25" t="str">
        <f t="shared" si="0"/>
        <v/>
      </c>
      <c r="I35" s="18"/>
    </row>
    <row r="36" spans="2:9" x14ac:dyDescent="0.2">
      <c r="B36" s="99" t="s">
        <v>53</v>
      </c>
      <c r="C36" s="37" t="s">
        <v>2762</v>
      </c>
      <c r="D36" s="64" t="s">
        <v>6</v>
      </c>
      <c r="E36" s="22"/>
      <c r="F36" s="23"/>
      <c r="G36" s="39"/>
      <c r="H36" s="25">
        <f t="shared" si="0"/>
        <v>0</v>
      </c>
      <c r="I36" s="43"/>
    </row>
    <row r="37" spans="2:9" x14ac:dyDescent="0.2">
      <c r="B37" s="100"/>
      <c r="D37" s="22"/>
      <c r="E37" s="22"/>
      <c r="F37" s="23"/>
      <c r="G37" s="39"/>
      <c r="H37" s="25" t="str">
        <f t="shared" si="0"/>
        <v/>
      </c>
      <c r="I37" s="43"/>
    </row>
    <row r="38" spans="2:9" x14ac:dyDescent="0.2">
      <c r="B38" s="99" t="s">
        <v>55</v>
      </c>
      <c r="C38" s="37" t="s">
        <v>1561</v>
      </c>
      <c r="D38" s="64" t="s">
        <v>6</v>
      </c>
      <c r="E38" s="22"/>
      <c r="F38" s="23"/>
      <c r="G38" s="47"/>
      <c r="H38" s="25">
        <f t="shared" si="0"/>
        <v>0</v>
      </c>
      <c r="I38" s="42"/>
    </row>
    <row r="39" spans="2:9" x14ac:dyDescent="0.2">
      <c r="B39" s="100"/>
      <c r="D39" s="22"/>
      <c r="E39" s="22"/>
      <c r="F39" s="23"/>
      <c r="G39" s="47"/>
      <c r="H39" s="25" t="str">
        <f t="shared" si="0"/>
        <v/>
      </c>
      <c r="I39" s="42"/>
    </row>
    <row r="40" spans="2:9" x14ac:dyDescent="0.2">
      <c r="B40" s="99" t="s">
        <v>65</v>
      </c>
      <c r="C40" s="37" t="s">
        <v>1559</v>
      </c>
      <c r="D40" s="64" t="s">
        <v>6</v>
      </c>
      <c r="E40" s="22"/>
      <c r="F40" s="23"/>
      <c r="G40" s="44"/>
      <c r="H40" s="25">
        <f t="shared" si="0"/>
        <v>0</v>
      </c>
      <c r="I40" s="42"/>
    </row>
    <row r="41" spans="2:9" x14ac:dyDescent="0.2">
      <c r="B41" s="50"/>
      <c r="C41" s="54"/>
      <c r="D41" s="22"/>
      <c r="E41" s="22"/>
      <c r="F41" s="23"/>
      <c r="G41" s="44"/>
      <c r="H41" s="25" t="str">
        <f t="shared" si="0"/>
        <v/>
      </c>
      <c r="I41" s="42"/>
    </row>
    <row r="42" spans="2:9" ht="38.25" x14ac:dyDescent="0.2">
      <c r="B42" s="108" t="s">
        <v>1608</v>
      </c>
      <c r="C42" s="57" t="s">
        <v>1607</v>
      </c>
      <c r="D42" s="22"/>
      <c r="E42" s="22"/>
      <c r="F42" s="22"/>
      <c r="G42" s="41"/>
      <c r="H42" s="25" t="str">
        <f t="shared" si="0"/>
        <v/>
      </c>
      <c r="I42" s="42"/>
    </row>
    <row r="43" spans="2:9" x14ac:dyDescent="0.2">
      <c r="B43" s="107"/>
      <c r="D43" s="22"/>
      <c r="E43" s="22"/>
      <c r="F43" s="22"/>
      <c r="G43" s="41"/>
      <c r="H43" s="25" t="str">
        <f t="shared" si="0"/>
        <v/>
      </c>
      <c r="I43" s="42"/>
    </row>
    <row r="44" spans="2:9" ht="25.5" x14ac:dyDescent="0.2">
      <c r="B44" s="108" t="s">
        <v>1606</v>
      </c>
      <c r="C44" s="57" t="s">
        <v>1605</v>
      </c>
      <c r="D44" s="64" t="s">
        <v>6</v>
      </c>
      <c r="E44" s="22"/>
      <c r="F44" s="22"/>
      <c r="G44" s="39"/>
      <c r="H44" s="25">
        <f t="shared" si="0"/>
        <v>0</v>
      </c>
      <c r="I44" s="42"/>
    </row>
    <row r="45" spans="2:9" x14ac:dyDescent="0.2">
      <c r="B45" s="107"/>
      <c r="D45" s="22"/>
      <c r="E45" s="22"/>
      <c r="F45" s="22"/>
      <c r="G45" s="39"/>
      <c r="H45" s="25" t="str">
        <f t="shared" si="0"/>
        <v/>
      </c>
      <c r="I45" s="42"/>
    </row>
    <row r="46" spans="2:9" x14ac:dyDescent="0.2">
      <c r="B46" s="108" t="s">
        <v>1604</v>
      </c>
      <c r="C46" s="37" t="s">
        <v>1603</v>
      </c>
      <c r="D46" s="64" t="s">
        <v>6</v>
      </c>
      <c r="E46" s="22"/>
      <c r="F46" s="22"/>
      <c r="G46" s="39"/>
      <c r="H46" s="25">
        <f t="shared" si="0"/>
        <v>0</v>
      </c>
      <c r="I46" s="42"/>
    </row>
    <row r="47" spans="2:9" x14ac:dyDescent="0.2">
      <c r="B47" s="107"/>
      <c r="D47" s="22"/>
      <c r="E47" s="22"/>
      <c r="F47" s="22"/>
      <c r="G47" s="39"/>
      <c r="H47" s="25" t="str">
        <f t="shared" si="0"/>
        <v/>
      </c>
      <c r="I47" s="42"/>
    </row>
    <row r="48" spans="2:9" x14ac:dyDescent="0.2">
      <c r="B48" s="108" t="s">
        <v>1602</v>
      </c>
      <c r="C48" s="37" t="s">
        <v>1601</v>
      </c>
      <c r="D48" s="64" t="s">
        <v>6</v>
      </c>
      <c r="E48" s="22"/>
      <c r="F48" s="22"/>
      <c r="G48" s="39"/>
      <c r="H48" s="25">
        <f t="shared" si="0"/>
        <v>0</v>
      </c>
      <c r="I48" s="42"/>
    </row>
    <row r="49" spans="2:9" x14ac:dyDescent="0.2">
      <c r="B49" s="107"/>
      <c r="D49" s="22"/>
      <c r="E49" s="22"/>
      <c r="F49" s="22"/>
      <c r="G49" s="39"/>
      <c r="H49" s="25" t="str">
        <f t="shared" si="0"/>
        <v/>
      </c>
      <c r="I49" s="42"/>
    </row>
    <row r="50" spans="2:9" ht="63.75" x14ac:dyDescent="0.2">
      <c r="B50" s="108" t="s">
        <v>1600</v>
      </c>
      <c r="C50" s="57" t="s">
        <v>1599</v>
      </c>
      <c r="D50" s="22"/>
      <c r="E50" s="22"/>
      <c r="F50" s="22"/>
      <c r="G50" s="39"/>
      <c r="H50" s="25" t="str">
        <f t="shared" si="0"/>
        <v/>
      </c>
      <c r="I50" s="42"/>
    </row>
    <row r="51" spans="2:9" x14ac:dyDescent="0.2">
      <c r="B51" s="107"/>
      <c r="D51" s="22"/>
      <c r="E51" s="22"/>
      <c r="F51" s="22"/>
      <c r="G51" s="39"/>
      <c r="H51" s="25" t="str">
        <f t="shared" si="0"/>
        <v/>
      </c>
      <c r="I51" s="42"/>
    </row>
    <row r="52" spans="2:9" x14ac:dyDescent="0.2">
      <c r="B52" s="108" t="s">
        <v>1598</v>
      </c>
      <c r="C52" s="37" t="s">
        <v>1563</v>
      </c>
      <c r="D52" s="64" t="s">
        <v>6</v>
      </c>
      <c r="E52" s="22"/>
      <c r="F52" s="22"/>
      <c r="G52" s="48"/>
      <c r="H52" s="25">
        <f t="shared" si="0"/>
        <v>0</v>
      </c>
      <c r="I52" s="42"/>
    </row>
    <row r="53" spans="2:9" x14ac:dyDescent="0.2">
      <c r="B53" s="107"/>
      <c r="D53" s="22"/>
      <c r="E53" s="22"/>
      <c r="F53" s="22"/>
      <c r="G53" s="48"/>
      <c r="H53" s="25" t="str">
        <f t="shared" si="0"/>
        <v/>
      </c>
      <c r="I53" s="42"/>
    </row>
    <row r="54" spans="2:9" x14ac:dyDescent="0.2">
      <c r="B54" s="108" t="s">
        <v>1597</v>
      </c>
      <c r="C54" s="37" t="s">
        <v>1561</v>
      </c>
      <c r="D54" s="64" t="s">
        <v>6</v>
      </c>
      <c r="E54" s="22"/>
      <c r="F54" s="22"/>
      <c r="G54" s="39"/>
      <c r="H54" s="25">
        <f t="shared" si="0"/>
        <v>0</v>
      </c>
      <c r="I54" s="42"/>
    </row>
    <row r="55" spans="2:9" x14ac:dyDescent="0.2">
      <c r="B55" s="107"/>
      <c r="D55" s="22"/>
      <c r="E55" s="22"/>
      <c r="F55" s="22"/>
      <c r="G55" s="39"/>
      <c r="H55" s="25" t="str">
        <f t="shared" si="0"/>
        <v/>
      </c>
      <c r="I55" s="42"/>
    </row>
    <row r="56" spans="2:9" x14ac:dyDescent="0.2">
      <c r="B56" s="108" t="s">
        <v>1596</v>
      </c>
      <c r="C56" s="37" t="s">
        <v>1559</v>
      </c>
      <c r="D56" s="64" t="s">
        <v>6</v>
      </c>
      <c r="E56" s="22"/>
      <c r="F56" s="22"/>
      <c r="G56" s="39"/>
      <c r="H56" s="25">
        <f t="shared" si="0"/>
        <v>0</v>
      </c>
      <c r="I56" s="42"/>
    </row>
    <row r="57" spans="2:9" x14ac:dyDescent="0.2">
      <c r="B57" s="107"/>
      <c r="D57" s="22"/>
      <c r="E57" s="22"/>
      <c r="F57" s="22"/>
      <c r="G57" s="39"/>
      <c r="H57" s="25" t="str">
        <f t="shared" si="0"/>
        <v/>
      </c>
      <c r="I57" s="42"/>
    </row>
    <row r="58" spans="2:9" ht="25.5" x14ac:dyDescent="0.2">
      <c r="B58" s="108" t="s">
        <v>1595</v>
      </c>
      <c r="C58" s="55" t="s">
        <v>1594</v>
      </c>
      <c r="D58" s="64" t="s">
        <v>1419</v>
      </c>
      <c r="E58" s="22"/>
      <c r="F58" s="22"/>
      <c r="G58" s="39"/>
      <c r="H58" s="25">
        <f t="shared" si="0"/>
        <v>0</v>
      </c>
      <c r="I58" s="42"/>
    </row>
    <row r="59" spans="2:9" x14ac:dyDescent="0.2">
      <c r="B59" s="107"/>
      <c r="D59" s="22"/>
      <c r="E59" s="22"/>
      <c r="F59" s="22"/>
      <c r="G59" s="39"/>
      <c r="H59" s="25" t="str">
        <f t="shared" si="0"/>
        <v/>
      </c>
      <c r="I59" s="42"/>
    </row>
    <row r="60" spans="2:9" x14ac:dyDescent="0.2">
      <c r="B60" s="107"/>
      <c r="C60" s="37"/>
      <c r="D60" s="22"/>
      <c r="E60" s="38"/>
      <c r="F60" s="38"/>
      <c r="G60" s="39"/>
      <c r="H60" s="25" t="str">
        <f t="shared" si="0"/>
        <v/>
      </c>
    </row>
    <row r="61" spans="2:9" ht="25.5" x14ac:dyDescent="0.2">
      <c r="B61" s="107" t="s">
        <v>1593</v>
      </c>
      <c r="C61" s="57" t="s">
        <v>1592</v>
      </c>
      <c r="D61" s="91" t="s">
        <v>1419</v>
      </c>
      <c r="E61" s="22"/>
      <c r="F61" s="22"/>
      <c r="G61" s="39"/>
      <c r="H61" s="25">
        <f t="shared" si="0"/>
        <v>0</v>
      </c>
      <c r="I61" s="42"/>
    </row>
    <row r="62" spans="2:9" x14ac:dyDescent="0.2">
      <c r="B62" s="107"/>
      <c r="C62" s="37"/>
      <c r="D62" s="22"/>
      <c r="E62" s="38"/>
      <c r="F62" s="38"/>
      <c r="G62" s="39"/>
      <c r="H62" s="25" t="str">
        <f t="shared" si="0"/>
        <v/>
      </c>
      <c r="I62" s="49"/>
    </row>
    <row r="63" spans="2:9" ht="25.5" x14ac:dyDescent="0.2">
      <c r="B63" s="107" t="s">
        <v>1591</v>
      </c>
      <c r="C63" s="57" t="s">
        <v>1590</v>
      </c>
      <c r="D63" s="21" t="s">
        <v>13</v>
      </c>
      <c r="E63" s="38"/>
      <c r="F63" s="38"/>
      <c r="G63" s="39"/>
      <c r="H63" s="25">
        <f t="shared" si="0"/>
        <v>0</v>
      </c>
    </row>
    <row r="64" spans="2:9" x14ac:dyDescent="0.2">
      <c r="B64" s="107"/>
      <c r="C64" s="37"/>
      <c r="D64" s="22"/>
      <c r="E64" s="22"/>
      <c r="F64" s="22"/>
      <c r="G64" s="39"/>
      <c r="H64" s="25" t="str">
        <f t="shared" si="0"/>
        <v/>
      </c>
      <c r="I64" s="42"/>
    </row>
    <row r="65" spans="2:9" s="30" customFormat="1" ht="19.5" customHeight="1" x14ac:dyDescent="0.2">
      <c r="B65" s="106" t="str">
        <f>$B$10</f>
        <v>C12.1</v>
      </c>
      <c r="C65" s="31" t="s">
        <v>14</v>
      </c>
      <c r="D65" s="32"/>
      <c r="E65" s="32"/>
      <c r="F65" s="33"/>
      <c r="G65" s="32"/>
      <c r="H65" s="34">
        <f>SUM(H9:H64)</f>
        <v>0</v>
      </c>
      <c r="I65" s="35"/>
    </row>
    <row r="66" spans="2:9" x14ac:dyDescent="0.2">
      <c r="B66" s="449" t="str">
        <f>Client1</f>
        <v>Province of KwaZulu-Natal</v>
      </c>
      <c r="C66" s="449"/>
      <c r="D66" s="449"/>
      <c r="E66" s="449"/>
      <c r="F66" s="450" t="str">
        <f>"Contract No. "&amp;ContractNo</f>
        <v>Contract No. ZNB01127/00000/00/HOD/INF/21/T</v>
      </c>
      <c r="G66" s="450"/>
      <c r="H66" s="450"/>
    </row>
    <row r="67" spans="2:9" x14ac:dyDescent="0.2">
      <c r="B67" s="449" t="str">
        <f>Client2</f>
        <v>Department of Transport</v>
      </c>
      <c r="C67" s="449"/>
      <c r="D67" s="449"/>
      <c r="E67" s="449"/>
      <c r="F67" s="450"/>
      <c r="G67" s="450"/>
      <c r="H67" s="450"/>
    </row>
    <row r="68" spans="2:9" x14ac:dyDescent="0.2">
      <c r="B68" s="452"/>
      <c r="C68" s="452"/>
      <c r="D68" s="452"/>
      <c r="E68" s="452"/>
      <c r="F68" s="451"/>
      <c r="G68" s="451"/>
      <c r="H68" s="451"/>
    </row>
    <row r="69" spans="2:9" x14ac:dyDescent="0.2">
      <c r="B69" s="443" t="s">
        <v>8</v>
      </c>
      <c r="C69" s="444"/>
      <c r="D69" s="444"/>
      <c r="E69" s="444"/>
      <c r="F69" s="444"/>
      <c r="G69" s="444"/>
      <c r="H69" s="453" t="str">
        <f>$H$4</f>
        <v xml:space="preserve">CHAPTER </v>
      </c>
      <c r="I69" s="6"/>
    </row>
    <row r="70" spans="2:9" x14ac:dyDescent="0.2">
      <c r="B70" s="445" t="str">
        <f>ContractDescription</f>
        <v>REHABILITATION OF PROVINCIAL ROAD P47-3 (KM 38.00 TO KM 48.00) IN THE EMPANGENI REGION</v>
      </c>
      <c r="C70" s="446"/>
      <c r="D70" s="446"/>
      <c r="E70" s="446"/>
      <c r="F70" s="446"/>
      <c r="G70" s="446"/>
      <c r="H70" s="450"/>
      <c r="I70" s="8"/>
    </row>
    <row r="71" spans="2:9" x14ac:dyDescent="0.2">
      <c r="B71" s="445"/>
      <c r="C71" s="446"/>
      <c r="D71" s="446"/>
      <c r="E71" s="446"/>
      <c r="F71" s="446"/>
      <c r="G71" s="446"/>
      <c r="H71" s="450"/>
      <c r="I71" s="8"/>
    </row>
    <row r="72" spans="2:9" x14ac:dyDescent="0.2">
      <c r="B72" s="447"/>
      <c r="C72" s="448"/>
      <c r="D72" s="448"/>
      <c r="E72" s="448"/>
      <c r="F72" s="448"/>
      <c r="G72" s="448"/>
      <c r="H72" s="451"/>
      <c r="I72" s="8"/>
    </row>
    <row r="73" spans="2:9" s="9" customFormat="1" ht="24.95" customHeight="1" x14ac:dyDescent="0.2">
      <c r="B73" s="72" t="s">
        <v>0</v>
      </c>
      <c r="C73" s="11" t="s">
        <v>1</v>
      </c>
      <c r="D73" s="11" t="s">
        <v>2</v>
      </c>
      <c r="E73" s="11" t="s">
        <v>10</v>
      </c>
      <c r="F73" s="11" t="s">
        <v>3</v>
      </c>
      <c r="G73" s="11" t="s">
        <v>4</v>
      </c>
      <c r="H73" s="11" t="s">
        <v>5</v>
      </c>
      <c r="I73" s="12"/>
    </row>
    <row r="74" spans="2:9" s="30" customFormat="1" ht="19.5" customHeight="1" x14ac:dyDescent="0.2">
      <c r="B74" s="76"/>
      <c r="C74" s="31" t="s">
        <v>29</v>
      </c>
      <c r="D74" s="32"/>
      <c r="E74" s="32"/>
      <c r="F74" s="33"/>
      <c r="G74" s="32"/>
      <c r="H74" s="34">
        <f>H65</f>
        <v>0</v>
      </c>
      <c r="I74" s="35"/>
    </row>
    <row r="75" spans="2:9" x14ac:dyDescent="0.2">
      <c r="B75" s="107"/>
      <c r="C75" s="37"/>
      <c r="D75" s="22"/>
      <c r="E75" s="22"/>
      <c r="F75" s="22"/>
      <c r="G75" s="39"/>
      <c r="H75" s="25"/>
      <c r="I75" s="42"/>
    </row>
    <row r="76" spans="2:9" ht="25.5" x14ac:dyDescent="0.2">
      <c r="B76" s="107" t="s">
        <v>1589</v>
      </c>
      <c r="C76" s="57" t="s">
        <v>1588</v>
      </c>
      <c r="D76" s="91" t="s">
        <v>1419</v>
      </c>
      <c r="E76" s="22"/>
      <c r="F76" s="22"/>
      <c r="G76" s="39"/>
      <c r="H76" s="25">
        <f t="shared" si="0"/>
        <v>0</v>
      </c>
      <c r="I76" s="42"/>
    </row>
    <row r="77" spans="2:9" x14ac:dyDescent="0.2">
      <c r="B77" s="107"/>
      <c r="C77" s="37"/>
      <c r="D77" s="22"/>
      <c r="E77" s="22"/>
      <c r="F77" s="22"/>
      <c r="G77" s="39"/>
      <c r="H77" s="25" t="str">
        <f t="shared" si="0"/>
        <v/>
      </c>
      <c r="I77" s="42"/>
    </row>
    <row r="78" spans="2:9" ht="25.5" x14ac:dyDescent="0.2">
      <c r="B78" s="107" t="s">
        <v>1587</v>
      </c>
      <c r="C78" s="57" t="s">
        <v>1586</v>
      </c>
      <c r="D78" s="64" t="s">
        <v>6</v>
      </c>
      <c r="E78" s="22"/>
      <c r="F78" s="22"/>
      <c r="G78" s="39"/>
      <c r="H78" s="25">
        <f t="shared" si="0"/>
        <v>0</v>
      </c>
      <c r="I78" s="42"/>
    </row>
    <row r="79" spans="2:9" x14ac:dyDescent="0.2">
      <c r="B79" s="107"/>
      <c r="C79" s="37"/>
      <c r="D79" s="22"/>
      <c r="E79" s="22"/>
      <c r="F79" s="22"/>
      <c r="G79" s="39"/>
      <c r="H79" s="25" t="str">
        <f t="shared" si="0"/>
        <v/>
      </c>
      <c r="I79" s="42"/>
    </row>
    <row r="80" spans="2:9" ht="25.5" x14ac:dyDescent="0.2">
      <c r="B80" s="108" t="s">
        <v>1585</v>
      </c>
      <c r="C80" s="57" t="s">
        <v>1584</v>
      </c>
      <c r="D80" s="22"/>
      <c r="E80" s="22"/>
      <c r="F80" s="22"/>
      <c r="G80" s="39"/>
      <c r="H80" s="25" t="str">
        <f t="shared" si="0"/>
        <v/>
      </c>
      <c r="I80" s="42"/>
    </row>
    <row r="81" spans="2:9" x14ac:dyDescent="0.2">
      <c r="B81" s="107"/>
      <c r="D81" s="22"/>
      <c r="E81" s="22"/>
      <c r="F81" s="22"/>
      <c r="G81" s="39"/>
      <c r="H81" s="25" t="str">
        <f t="shared" si="0"/>
        <v/>
      </c>
      <c r="I81" s="42"/>
    </row>
    <row r="82" spans="2:9" x14ac:dyDescent="0.2">
      <c r="B82" s="108" t="s">
        <v>1583</v>
      </c>
      <c r="C82" s="37" t="s">
        <v>1582</v>
      </c>
      <c r="D82" s="64" t="s">
        <v>6</v>
      </c>
      <c r="E82" s="22"/>
      <c r="F82" s="22"/>
      <c r="G82" s="39"/>
      <c r="H82" s="25">
        <f t="shared" si="0"/>
        <v>0</v>
      </c>
      <c r="I82" s="42"/>
    </row>
    <row r="83" spans="2:9" x14ac:dyDescent="0.2">
      <c r="B83" s="107"/>
      <c r="D83" s="22"/>
      <c r="E83" s="22"/>
      <c r="F83" s="22"/>
      <c r="G83" s="39"/>
      <c r="H83" s="25" t="str">
        <f t="shared" si="0"/>
        <v/>
      </c>
      <c r="I83" s="42"/>
    </row>
    <row r="84" spans="2:9" ht="25.5" x14ac:dyDescent="0.2">
      <c r="B84" s="108" t="s">
        <v>1581</v>
      </c>
      <c r="C84" s="57" t="s">
        <v>1580</v>
      </c>
      <c r="D84" s="64" t="s">
        <v>6</v>
      </c>
      <c r="E84" s="22"/>
      <c r="F84" s="22"/>
      <c r="G84" s="39"/>
      <c r="H84" s="25">
        <f t="shared" ref="H84:H159" si="1">IF(D84="","",F84*G84)</f>
        <v>0</v>
      </c>
      <c r="I84" s="42"/>
    </row>
    <row r="85" spans="2:9" x14ac:dyDescent="0.2">
      <c r="B85" s="108"/>
      <c r="C85" s="37"/>
      <c r="D85" s="22"/>
      <c r="E85" s="22"/>
      <c r="F85" s="22"/>
      <c r="G85" s="39"/>
      <c r="H85" s="25" t="str">
        <f t="shared" si="1"/>
        <v/>
      </c>
      <c r="I85" s="42"/>
    </row>
    <row r="86" spans="2:9" ht="25.5" x14ac:dyDescent="0.2">
      <c r="B86" s="107" t="s">
        <v>1579</v>
      </c>
      <c r="C86" s="57" t="s">
        <v>1578</v>
      </c>
      <c r="D86" s="21" t="s">
        <v>38</v>
      </c>
      <c r="E86" s="22"/>
      <c r="F86" s="22"/>
      <c r="G86" s="39"/>
      <c r="H86" s="25">
        <f t="shared" si="1"/>
        <v>0</v>
      </c>
      <c r="I86" s="42"/>
    </row>
    <row r="87" spans="2:9" x14ac:dyDescent="0.2">
      <c r="B87" s="107"/>
      <c r="C87" s="37"/>
      <c r="D87" s="22"/>
      <c r="E87" s="22"/>
      <c r="F87" s="22"/>
      <c r="G87" s="39"/>
      <c r="H87" s="25" t="str">
        <f t="shared" si="1"/>
        <v/>
      </c>
      <c r="I87" s="42"/>
    </row>
    <row r="88" spans="2:9" x14ac:dyDescent="0.2">
      <c r="B88" s="108" t="s">
        <v>1577</v>
      </c>
      <c r="C88" s="37" t="s">
        <v>1576</v>
      </c>
      <c r="D88" s="22"/>
      <c r="E88" s="22"/>
      <c r="F88" s="22"/>
      <c r="G88" s="39"/>
      <c r="H88" s="25" t="str">
        <f t="shared" si="1"/>
        <v/>
      </c>
      <c r="I88" s="42"/>
    </row>
    <row r="89" spans="2:9" x14ac:dyDescent="0.2">
      <c r="B89" s="107"/>
      <c r="D89" s="22"/>
      <c r="E89" s="22"/>
      <c r="F89" s="22"/>
      <c r="G89" s="39"/>
      <c r="H89" s="25" t="str">
        <f t="shared" si="1"/>
        <v/>
      </c>
      <c r="I89" s="42"/>
    </row>
    <row r="90" spans="2:9" x14ac:dyDescent="0.2">
      <c r="B90" s="108" t="s">
        <v>1575</v>
      </c>
      <c r="C90" s="37" t="s">
        <v>1574</v>
      </c>
      <c r="D90" s="64" t="s">
        <v>7</v>
      </c>
      <c r="E90" s="22"/>
      <c r="F90" s="22"/>
      <c r="G90" s="39"/>
      <c r="H90" s="25">
        <f t="shared" si="1"/>
        <v>0</v>
      </c>
      <c r="I90" s="42"/>
    </row>
    <row r="91" spans="2:9" x14ac:dyDescent="0.2">
      <c r="B91" s="107"/>
      <c r="D91" s="22"/>
      <c r="E91" s="22"/>
      <c r="F91" s="22"/>
      <c r="G91" s="39"/>
      <c r="H91" s="25" t="str">
        <f t="shared" si="1"/>
        <v/>
      </c>
      <c r="I91" s="42"/>
    </row>
    <row r="92" spans="2:9" x14ac:dyDescent="0.2">
      <c r="B92" s="108" t="s">
        <v>1573</v>
      </c>
      <c r="C92" s="37" t="s">
        <v>974</v>
      </c>
      <c r="D92" s="64" t="s">
        <v>7</v>
      </c>
      <c r="E92" s="22"/>
      <c r="F92" s="22"/>
      <c r="G92" s="39"/>
      <c r="H92" s="25">
        <f t="shared" si="1"/>
        <v>0</v>
      </c>
      <c r="I92" s="42"/>
    </row>
    <row r="93" spans="2:9" x14ac:dyDescent="0.2">
      <c r="B93" s="108"/>
      <c r="C93" s="37"/>
      <c r="D93" s="22"/>
      <c r="E93" s="22"/>
      <c r="F93" s="22"/>
      <c r="G93" s="39"/>
      <c r="H93" s="25" t="str">
        <f t="shared" si="1"/>
        <v/>
      </c>
      <c r="I93" s="42"/>
    </row>
    <row r="94" spans="2:9" ht="25.5" x14ac:dyDescent="0.2">
      <c r="B94" s="50" t="s">
        <v>1572</v>
      </c>
      <c r="C94" s="57" t="s">
        <v>1571</v>
      </c>
      <c r="D94" s="15" t="s">
        <v>26</v>
      </c>
      <c r="E94" s="22"/>
      <c r="F94" s="22"/>
      <c r="G94" s="39"/>
      <c r="H94" s="25">
        <f t="shared" si="1"/>
        <v>0</v>
      </c>
      <c r="I94" s="42"/>
    </row>
    <row r="95" spans="2:9" x14ac:dyDescent="0.2">
      <c r="B95" s="107"/>
      <c r="C95" s="57"/>
      <c r="D95" s="22"/>
      <c r="E95" s="22"/>
      <c r="F95" s="22"/>
      <c r="G95" s="39"/>
      <c r="H95" s="25" t="str">
        <f t="shared" si="1"/>
        <v/>
      </c>
      <c r="I95" s="42"/>
    </row>
    <row r="96" spans="2:9" ht="14.25" x14ac:dyDescent="0.2">
      <c r="B96" s="107" t="s">
        <v>1570</v>
      </c>
      <c r="C96" s="37" t="s">
        <v>1569</v>
      </c>
      <c r="D96" s="15" t="s">
        <v>26</v>
      </c>
      <c r="E96" s="22"/>
      <c r="F96" s="22"/>
      <c r="G96" s="39"/>
      <c r="H96" s="25">
        <f t="shared" si="1"/>
        <v>0</v>
      </c>
      <c r="I96" s="42"/>
    </row>
    <row r="97" spans="2:9" x14ac:dyDescent="0.2">
      <c r="B97" s="107"/>
      <c r="C97" s="37"/>
      <c r="D97" s="22"/>
      <c r="E97" s="22"/>
      <c r="F97" s="22"/>
      <c r="G97" s="39"/>
      <c r="H97" s="25" t="str">
        <f t="shared" si="1"/>
        <v/>
      </c>
      <c r="I97" s="42"/>
    </row>
    <row r="98" spans="2:9" ht="25.5" x14ac:dyDescent="0.2">
      <c r="B98" s="107" t="s">
        <v>1568</v>
      </c>
      <c r="C98" s="57" t="s">
        <v>1567</v>
      </c>
      <c r="D98" s="64" t="s">
        <v>6</v>
      </c>
      <c r="E98" s="22"/>
      <c r="F98" s="22"/>
      <c r="G98" s="39"/>
      <c r="H98" s="25">
        <f t="shared" si="1"/>
        <v>0</v>
      </c>
      <c r="I98" s="42"/>
    </row>
    <row r="99" spans="2:9" x14ac:dyDescent="0.2">
      <c r="B99" s="107"/>
      <c r="C99" s="37"/>
      <c r="D99" s="22"/>
      <c r="E99" s="22"/>
      <c r="F99" s="22"/>
      <c r="G99" s="39"/>
      <c r="H99" s="25" t="str">
        <f t="shared" si="1"/>
        <v/>
      </c>
      <c r="I99" s="42"/>
    </row>
    <row r="100" spans="2:9" ht="38.25" x14ac:dyDescent="0.2">
      <c r="B100" s="108" t="s">
        <v>1566</v>
      </c>
      <c r="C100" s="57" t="s">
        <v>1565</v>
      </c>
      <c r="D100" s="22"/>
      <c r="E100" s="22"/>
      <c r="F100" s="22"/>
      <c r="G100" s="39"/>
      <c r="H100" s="25" t="str">
        <f t="shared" si="1"/>
        <v/>
      </c>
      <c r="I100" s="42"/>
    </row>
    <row r="101" spans="2:9" x14ac:dyDescent="0.2">
      <c r="B101" s="107"/>
      <c r="D101" s="22"/>
      <c r="E101" s="22"/>
      <c r="F101" s="22"/>
      <c r="G101" s="39"/>
      <c r="H101" s="25" t="str">
        <f t="shared" si="1"/>
        <v/>
      </c>
      <c r="I101" s="42"/>
    </row>
    <row r="102" spans="2:9" x14ac:dyDescent="0.2">
      <c r="B102" s="108" t="s">
        <v>1564</v>
      </c>
      <c r="C102" s="37" t="s">
        <v>1563</v>
      </c>
      <c r="D102" s="64" t="s">
        <v>6</v>
      </c>
      <c r="E102" s="22"/>
      <c r="F102" s="22"/>
      <c r="G102" s="39"/>
      <c r="H102" s="25">
        <f t="shared" si="1"/>
        <v>0</v>
      </c>
      <c r="I102" s="42"/>
    </row>
    <row r="103" spans="2:9" x14ac:dyDescent="0.2">
      <c r="B103" s="107"/>
      <c r="D103" s="22"/>
      <c r="E103" s="22"/>
      <c r="F103" s="22"/>
      <c r="G103" s="39"/>
      <c r="H103" s="25" t="str">
        <f t="shared" si="1"/>
        <v/>
      </c>
      <c r="I103" s="42"/>
    </row>
    <row r="104" spans="2:9" x14ac:dyDescent="0.2">
      <c r="B104" s="108" t="s">
        <v>1562</v>
      </c>
      <c r="C104" s="37" t="s">
        <v>1561</v>
      </c>
      <c r="D104" s="64" t="s">
        <v>6</v>
      </c>
      <c r="E104" s="22"/>
      <c r="F104" s="22"/>
      <c r="G104" s="39"/>
      <c r="H104" s="25">
        <f t="shared" si="1"/>
        <v>0</v>
      </c>
      <c r="I104" s="42"/>
    </row>
    <row r="105" spans="2:9" x14ac:dyDescent="0.2">
      <c r="B105" s="107"/>
      <c r="D105" s="22"/>
      <c r="E105" s="22"/>
      <c r="F105" s="22"/>
      <c r="G105" s="39"/>
      <c r="H105" s="25" t="str">
        <f t="shared" si="1"/>
        <v/>
      </c>
      <c r="I105" s="42"/>
    </row>
    <row r="106" spans="2:9" x14ac:dyDescent="0.2">
      <c r="B106" s="108" t="s">
        <v>1560</v>
      </c>
      <c r="C106" s="37" t="s">
        <v>1559</v>
      </c>
      <c r="D106" s="64" t="s">
        <v>6</v>
      </c>
      <c r="E106" s="22"/>
      <c r="F106" s="22"/>
      <c r="G106" s="39"/>
      <c r="H106" s="25">
        <f t="shared" si="1"/>
        <v>0</v>
      </c>
      <c r="I106" s="42"/>
    </row>
    <row r="107" spans="2:9" x14ac:dyDescent="0.2">
      <c r="B107" s="108"/>
      <c r="C107" s="57"/>
      <c r="D107" s="22"/>
      <c r="E107" s="22"/>
      <c r="F107" s="22"/>
      <c r="G107" s="39"/>
      <c r="H107" s="25" t="str">
        <f t="shared" si="1"/>
        <v/>
      </c>
      <c r="I107" s="42"/>
    </row>
    <row r="108" spans="2:9" ht="38.25" x14ac:dyDescent="0.2">
      <c r="B108" s="108" t="s">
        <v>1558</v>
      </c>
      <c r="C108" s="57" t="s">
        <v>1557</v>
      </c>
      <c r="D108" s="22"/>
      <c r="E108" s="22"/>
      <c r="F108" s="22"/>
      <c r="G108" s="39"/>
      <c r="H108" s="25" t="str">
        <f t="shared" si="1"/>
        <v/>
      </c>
      <c r="I108" s="42"/>
    </row>
    <row r="109" spans="2:9" x14ac:dyDescent="0.2">
      <c r="B109" s="107"/>
      <c r="C109" s="37"/>
      <c r="D109" s="22"/>
      <c r="E109" s="22"/>
      <c r="F109" s="22"/>
      <c r="G109" s="39"/>
      <c r="H109" s="25" t="str">
        <f t="shared" si="1"/>
        <v/>
      </c>
      <c r="I109" s="42"/>
    </row>
    <row r="110" spans="2:9" x14ac:dyDescent="0.2">
      <c r="B110" s="108" t="s">
        <v>1556</v>
      </c>
      <c r="C110" s="37" t="s">
        <v>1555</v>
      </c>
      <c r="D110" s="64" t="s">
        <v>6</v>
      </c>
      <c r="E110" s="22"/>
      <c r="F110" s="22"/>
      <c r="G110" s="39"/>
      <c r="H110" s="25">
        <f t="shared" si="1"/>
        <v>0</v>
      </c>
      <c r="I110" s="42"/>
    </row>
    <row r="111" spans="2:9" x14ac:dyDescent="0.2">
      <c r="B111" s="107"/>
      <c r="D111" s="22"/>
      <c r="E111" s="22"/>
      <c r="F111" s="22"/>
      <c r="G111" s="39"/>
      <c r="H111" s="25" t="str">
        <f t="shared" si="1"/>
        <v/>
      </c>
      <c r="I111" s="42"/>
    </row>
    <row r="112" spans="2:9" x14ac:dyDescent="0.2">
      <c r="B112" s="108" t="s">
        <v>1554</v>
      </c>
      <c r="C112" s="37" t="s">
        <v>1553</v>
      </c>
      <c r="D112" s="64" t="s">
        <v>6</v>
      </c>
      <c r="E112" s="22"/>
      <c r="F112" s="22"/>
      <c r="G112" s="39"/>
      <c r="H112" s="25">
        <f t="shared" si="1"/>
        <v>0</v>
      </c>
      <c r="I112" s="42"/>
    </row>
    <row r="113" spans="2:9" x14ac:dyDescent="0.2">
      <c r="B113" s="107"/>
      <c r="D113" s="22"/>
      <c r="E113" s="22"/>
      <c r="F113" s="22"/>
      <c r="G113" s="39"/>
      <c r="H113" s="25" t="str">
        <f t="shared" si="1"/>
        <v/>
      </c>
      <c r="I113" s="42"/>
    </row>
    <row r="114" spans="2:9" x14ac:dyDescent="0.2">
      <c r="B114" s="108" t="s">
        <v>1552</v>
      </c>
      <c r="C114" s="37" t="s">
        <v>1551</v>
      </c>
      <c r="D114" s="64" t="s">
        <v>6</v>
      </c>
      <c r="E114" s="22"/>
      <c r="F114" s="22"/>
      <c r="G114" s="39"/>
      <c r="H114" s="25">
        <f t="shared" si="1"/>
        <v>0</v>
      </c>
      <c r="I114" s="42"/>
    </row>
    <row r="115" spans="2:9" x14ac:dyDescent="0.2">
      <c r="B115" s="108"/>
      <c r="C115" s="37"/>
      <c r="D115" s="22"/>
      <c r="E115" s="22"/>
      <c r="F115" s="22"/>
      <c r="G115" s="39"/>
      <c r="H115" s="25" t="str">
        <f t="shared" si="1"/>
        <v/>
      </c>
      <c r="I115" s="42"/>
    </row>
    <row r="116" spans="2:9" ht="38.25" x14ac:dyDescent="0.2">
      <c r="B116" s="108" t="s">
        <v>1550</v>
      </c>
      <c r="C116" s="57" t="s">
        <v>1549</v>
      </c>
      <c r="D116" s="64" t="s">
        <v>1419</v>
      </c>
      <c r="E116" s="22"/>
      <c r="F116" s="22"/>
      <c r="G116" s="39"/>
      <c r="H116" s="25">
        <f t="shared" si="1"/>
        <v>0</v>
      </c>
      <c r="I116" s="42"/>
    </row>
    <row r="117" spans="2:9" x14ac:dyDescent="0.2">
      <c r="B117" s="107"/>
      <c r="C117" s="37"/>
      <c r="D117" s="22"/>
      <c r="E117" s="22"/>
      <c r="F117" s="22"/>
      <c r="G117" s="39"/>
      <c r="H117" s="25" t="str">
        <f t="shared" si="1"/>
        <v/>
      </c>
      <c r="I117" s="42"/>
    </row>
    <row r="118" spans="2:9" ht="25.5" x14ac:dyDescent="0.2">
      <c r="B118" s="108" t="s">
        <v>1548</v>
      </c>
      <c r="C118" s="57" t="s">
        <v>1547</v>
      </c>
      <c r="D118" s="64" t="s">
        <v>6</v>
      </c>
      <c r="E118" s="22"/>
      <c r="F118" s="22"/>
      <c r="G118" s="39"/>
      <c r="H118" s="25">
        <f t="shared" si="1"/>
        <v>0</v>
      </c>
      <c r="I118" s="42"/>
    </row>
    <row r="119" spans="2:9" x14ac:dyDescent="0.2">
      <c r="B119" s="107"/>
      <c r="C119" s="57"/>
      <c r="D119" s="22"/>
      <c r="E119" s="22"/>
      <c r="F119" s="22"/>
      <c r="G119" s="39"/>
      <c r="H119" s="25" t="str">
        <f t="shared" si="1"/>
        <v/>
      </c>
      <c r="I119" s="42"/>
    </row>
    <row r="120" spans="2:9" ht="25.5" x14ac:dyDescent="0.2">
      <c r="B120" s="108" t="s">
        <v>1546</v>
      </c>
      <c r="C120" s="57" t="s">
        <v>1545</v>
      </c>
      <c r="D120" s="64" t="s">
        <v>38</v>
      </c>
      <c r="E120" s="22"/>
      <c r="F120" s="22"/>
      <c r="G120" s="39"/>
      <c r="H120" s="25">
        <f t="shared" si="1"/>
        <v>0</v>
      </c>
      <c r="I120" s="42"/>
    </row>
    <row r="121" spans="2:9" x14ac:dyDescent="0.2">
      <c r="B121" s="107"/>
      <c r="C121" s="37"/>
      <c r="D121" s="22"/>
      <c r="E121" s="22"/>
      <c r="F121" s="22"/>
      <c r="G121" s="39"/>
      <c r="H121" s="25" t="str">
        <f t="shared" si="1"/>
        <v/>
      </c>
      <c r="I121" s="42"/>
    </row>
    <row r="122" spans="2:9" ht="25.5" x14ac:dyDescent="0.2">
      <c r="B122" s="108" t="s">
        <v>1544</v>
      </c>
      <c r="C122" s="57" t="s">
        <v>1543</v>
      </c>
      <c r="D122" s="64" t="s">
        <v>38</v>
      </c>
      <c r="E122" s="22"/>
      <c r="F122" s="22"/>
      <c r="G122" s="39"/>
      <c r="H122" s="25">
        <f t="shared" si="1"/>
        <v>0</v>
      </c>
      <c r="I122" s="42"/>
    </row>
    <row r="123" spans="2:9" x14ac:dyDescent="0.2">
      <c r="B123" s="108"/>
      <c r="C123" s="57"/>
      <c r="D123" s="64"/>
      <c r="E123" s="22"/>
      <c r="F123" s="22"/>
      <c r="G123" s="39"/>
      <c r="H123" s="25"/>
      <c r="I123" s="42"/>
    </row>
    <row r="124" spans="2:9" x14ac:dyDescent="0.2">
      <c r="B124" s="108" t="s">
        <v>1542</v>
      </c>
      <c r="C124" s="57" t="s">
        <v>1541</v>
      </c>
      <c r="D124" s="64" t="s">
        <v>1153</v>
      </c>
      <c r="E124" s="22"/>
      <c r="F124" s="22"/>
      <c r="G124" s="39"/>
      <c r="H124" s="25">
        <f t="shared" ref="H124" si="2">IF(D124="","",F124*G124)</f>
        <v>0</v>
      </c>
      <c r="I124" s="42"/>
    </row>
    <row r="125" spans="2:9" x14ac:dyDescent="0.2">
      <c r="B125" s="108"/>
      <c r="C125" s="57"/>
      <c r="D125" s="64"/>
      <c r="E125" s="22"/>
      <c r="F125" s="22"/>
      <c r="G125" s="39"/>
      <c r="H125" s="25"/>
      <c r="I125" s="42"/>
    </row>
    <row r="126" spans="2:9" x14ac:dyDescent="0.2">
      <c r="B126" s="107"/>
      <c r="C126" s="37"/>
      <c r="D126" s="22"/>
      <c r="E126" s="22"/>
      <c r="F126" s="22"/>
      <c r="G126" s="39"/>
      <c r="H126" s="25" t="str">
        <f t="shared" si="1"/>
        <v/>
      </c>
      <c r="I126" s="42"/>
    </row>
    <row r="127" spans="2:9" s="30" customFormat="1" ht="19.5" customHeight="1" x14ac:dyDescent="0.2">
      <c r="B127" s="106" t="str">
        <f>$B$10</f>
        <v>C12.1</v>
      </c>
      <c r="C127" s="31" t="s">
        <v>14</v>
      </c>
      <c r="D127" s="32"/>
      <c r="E127" s="32"/>
      <c r="F127" s="33"/>
      <c r="G127" s="32"/>
      <c r="H127" s="34">
        <f>SUM(H74:H126)</f>
        <v>0</v>
      </c>
      <c r="I127" s="35"/>
    </row>
    <row r="128" spans="2:9" x14ac:dyDescent="0.2">
      <c r="B128" s="449" t="str">
        <f>Client1</f>
        <v>Province of KwaZulu-Natal</v>
      </c>
      <c r="C128" s="449"/>
      <c r="D128" s="449"/>
      <c r="E128" s="449"/>
      <c r="F128" s="450" t="str">
        <f>"Contract No. "&amp;ContractNo</f>
        <v>Contract No. ZNB01127/00000/00/HOD/INF/21/T</v>
      </c>
      <c r="G128" s="450"/>
      <c r="H128" s="450"/>
    </row>
    <row r="129" spans="2:9" x14ac:dyDescent="0.2">
      <c r="B129" s="449" t="str">
        <f>Client2</f>
        <v>Department of Transport</v>
      </c>
      <c r="C129" s="449"/>
      <c r="D129" s="449"/>
      <c r="E129" s="449"/>
      <c r="F129" s="450"/>
      <c r="G129" s="450"/>
      <c r="H129" s="450"/>
    </row>
    <row r="130" spans="2:9" x14ac:dyDescent="0.2">
      <c r="B130" s="452"/>
      <c r="C130" s="452"/>
      <c r="D130" s="452"/>
      <c r="E130" s="452"/>
      <c r="F130" s="451"/>
      <c r="G130" s="451"/>
      <c r="H130" s="451"/>
    </row>
    <row r="131" spans="2:9" x14ac:dyDescent="0.2">
      <c r="B131" s="443" t="s">
        <v>8</v>
      </c>
      <c r="C131" s="444"/>
      <c r="D131" s="444"/>
      <c r="E131" s="444"/>
      <c r="F131" s="444"/>
      <c r="G131" s="444"/>
      <c r="H131" s="453" t="str">
        <f>$H$4</f>
        <v xml:space="preserve">CHAPTER </v>
      </c>
      <c r="I131" s="6"/>
    </row>
    <row r="132" spans="2:9" x14ac:dyDescent="0.2">
      <c r="B132" s="445" t="str">
        <f>ContractDescription</f>
        <v>REHABILITATION OF PROVINCIAL ROAD P47-3 (KM 38.00 TO KM 48.00) IN THE EMPANGENI REGION</v>
      </c>
      <c r="C132" s="446"/>
      <c r="D132" s="446"/>
      <c r="E132" s="446"/>
      <c r="F132" s="446"/>
      <c r="G132" s="446"/>
      <c r="H132" s="450"/>
      <c r="I132" s="8"/>
    </row>
    <row r="133" spans="2:9" x14ac:dyDescent="0.2">
      <c r="B133" s="445"/>
      <c r="C133" s="446"/>
      <c r="D133" s="446"/>
      <c r="E133" s="446"/>
      <c r="F133" s="446"/>
      <c r="G133" s="446"/>
      <c r="H133" s="450"/>
      <c r="I133" s="8"/>
    </row>
    <row r="134" spans="2:9" x14ac:dyDescent="0.2">
      <c r="B134" s="447"/>
      <c r="C134" s="448"/>
      <c r="D134" s="448"/>
      <c r="E134" s="448"/>
      <c r="F134" s="448"/>
      <c r="G134" s="448"/>
      <c r="H134" s="451"/>
      <c r="I134" s="8"/>
    </row>
    <row r="135" spans="2:9" s="9" customFormat="1" ht="24.95" customHeight="1" x14ac:dyDescent="0.2">
      <c r="B135" s="72" t="s">
        <v>0</v>
      </c>
      <c r="C135" s="11" t="s">
        <v>1</v>
      </c>
      <c r="D135" s="11" t="s">
        <v>2</v>
      </c>
      <c r="E135" s="11" t="s">
        <v>10</v>
      </c>
      <c r="F135" s="11" t="s">
        <v>3</v>
      </c>
      <c r="G135" s="11" t="s">
        <v>4</v>
      </c>
      <c r="H135" s="11" t="s">
        <v>5</v>
      </c>
      <c r="I135" s="12"/>
    </row>
    <row r="136" spans="2:9" s="30" customFormat="1" ht="19.5" customHeight="1" x14ac:dyDescent="0.2">
      <c r="B136" s="76"/>
      <c r="C136" s="31" t="s">
        <v>29</v>
      </c>
      <c r="D136" s="32"/>
      <c r="E136" s="32"/>
      <c r="F136" s="33"/>
      <c r="G136" s="32"/>
      <c r="H136" s="34">
        <f>H127</f>
        <v>0</v>
      </c>
      <c r="I136" s="35"/>
    </row>
    <row r="137" spans="2:9" x14ac:dyDescent="0.2">
      <c r="B137" s="107"/>
      <c r="C137" s="37"/>
      <c r="D137" s="22"/>
      <c r="E137" s="22"/>
      <c r="F137" s="22"/>
      <c r="G137" s="39"/>
      <c r="H137" s="25" t="str">
        <f t="shared" si="1"/>
        <v/>
      </c>
      <c r="I137" s="42"/>
    </row>
    <row r="138" spans="2:9" ht="38.25" x14ac:dyDescent="0.2">
      <c r="B138" s="108" t="s">
        <v>1540</v>
      </c>
      <c r="C138" s="57" t="s">
        <v>1539</v>
      </c>
      <c r="D138" s="64" t="s">
        <v>38</v>
      </c>
      <c r="E138" s="22"/>
      <c r="F138" s="22"/>
      <c r="G138" s="39"/>
      <c r="H138" s="25">
        <f t="shared" si="1"/>
        <v>0</v>
      </c>
      <c r="I138" s="42"/>
    </row>
    <row r="139" spans="2:9" x14ac:dyDescent="0.2">
      <c r="B139" s="108"/>
      <c r="C139" s="37"/>
      <c r="D139" s="22"/>
      <c r="E139" s="22"/>
      <c r="F139" s="22"/>
      <c r="G139" s="39"/>
      <c r="H139" s="25" t="str">
        <f t="shared" si="1"/>
        <v/>
      </c>
      <c r="I139" s="42"/>
    </row>
    <row r="140" spans="2:9" x14ac:dyDescent="0.2">
      <c r="B140" s="107" t="s">
        <v>1538</v>
      </c>
      <c r="C140" s="55" t="s">
        <v>1537</v>
      </c>
      <c r="D140" s="91" t="s">
        <v>1153</v>
      </c>
      <c r="E140" s="22"/>
      <c r="F140" s="22"/>
      <c r="G140" s="39"/>
      <c r="H140" s="25">
        <f t="shared" si="1"/>
        <v>0</v>
      </c>
      <c r="I140" s="42"/>
    </row>
    <row r="141" spans="2:9" x14ac:dyDescent="0.2">
      <c r="B141" s="107"/>
      <c r="C141" s="55"/>
      <c r="D141" s="22"/>
      <c r="E141" s="22"/>
      <c r="F141" s="22"/>
      <c r="G141" s="39"/>
      <c r="H141" s="25" t="str">
        <f t="shared" si="1"/>
        <v/>
      </c>
      <c r="I141" s="42"/>
    </row>
    <row r="142" spans="2:9" ht="25.5" x14ac:dyDescent="0.2">
      <c r="B142" s="107" t="s">
        <v>1536</v>
      </c>
      <c r="C142" s="57" t="s">
        <v>1535</v>
      </c>
      <c r="D142" s="91" t="s">
        <v>38</v>
      </c>
      <c r="E142" s="22"/>
      <c r="F142" s="22"/>
      <c r="G142" s="39"/>
      <c r="H142" s="25">
        <f t="shared" si="1"/>
        <v>0</v>
      </c>
      <c r="I142" s="42"/>
    </row>
    <row r="143" spans="2:9" x14ac:dyDescent="0.2">
      <c r="B143" s="107"/>
      <c r="C143" s="37"/>
      <c r="D143" s="22"/>
      <c r="E143" s="22"/>
      <c r="F143" s="22"/>
      <c r="G143" s="39"/>
      <c r="H143" s="25" t="str">
        <f t="shared" si="1"/>
        <v/>
      </c>
      <c r="I143" s="42"/>
    </row>
    <row r="144" spans="2:9" x14ac:dyDescent="0.2">
      <c r="B144" s="108" t="s">
        <v>1534</v>
      </c>
      <c r="C144" s="37" t="s">
        <v>1533</v>
      </c>
      <c r="D144" s="22"/>
      <c r="E144" s="22"/>
      <c r="F144" s="22"/>
      <c r="G144" s="39"/>
      <c r="H144" s="25" t="str">
        <f t="shared" si="1"/>
        <v/>
      </c>
      <c r="I144" s="42"/>
    </row>
    <row r="145" spans="2:9" x14ac:dyDescent="0.2">
      <c r="B145" s="107"/>
      <c r="D145" s="22"/>
      <c r="E145" s="22"/>
      <c r="F145" s="22"/>
      <c r="G145" s="39"/>
      <c r="H145" s="25" t="str">
        <f t="shared" si="1"/>
        <v/>
      </c>
      <c r="I145" s="42"/>
    </row>
    <row r="146" spans="2:9" x14ac:dyDescent="0.2">
      <c r="B146" s="108" t="s">
        <v>1532</v>
      </c>
      <c r="C146" s="37" t="s">
        <v>1531</v>
      </c>
      <c r="D146" s="64" t="s">
        <v>6</v>
      </c>
      <c r="E146" s="22"/>
      <c r="F146" s="22"/>
      <c r="G146" s="39"/>
      <c r="H146" s="25">
        <f t="shared" si="1"/>
        <v>0</v>
      </c>
      <c r="I146" s="42"/>
    </row>
    <row r="147" spans="2:9" x14ac:dyDescent="0.2">
      <c r="B147" s="107"/>
      <c r="D147" s="22"/>
      <c r="E147" s="22"/>
      <c r="F147" s="22"/>
      <c r="G147" s="39"/>
      <c r="H147" s="25" t="str">
        <f t="shared" si="1"/>
        <v/>
      </c>
      <c r="I147" s="42"/>
    </row>
    <row r="148" spans="2:9" x14ac:dyDescent="0.2">
      <c r="B148" s="108" t="s">
        <v>1530</v>
      </c>
      <c r="C148" s="37" t="s">
        <v>1529</v>
      </c>
      <c r="D148" s="22"/>
      <c r="E148" s="22"/>
      <c r="F148" s="22"/>
      <c r="G148" s="39"/>
      <c r="H148" s="25" t="str">
        <f t="shared" si="1"/>
        <v/>
      </c>
      <c r="I148" s="42"/>
    </row>
    <row r="149" spans="2:9" x14ac:dyDescent="0.2">
      <c r="B149" s="50"/>
      <c r="D149" s="22"/>
      <c r="E149" s="22"/>
      <c r="F149" s="22"/>
      <c r="G149" s="39"/>
      <c r="H149" s="25" t="str">
        <f t="shared" si="1"/>
        <v/>
      </c>
      <c r="I149" s="42"/>
    </row>
    <row r="150" spans="2:9" x14ac:dyDescent="0.2">
      <c r="B150" s="50"/>
      <c r="C150" s="37" t="s">
        <v>1528</v>
      </c>
      <c r="D150" s="64" t="s">
        <v>6</v>
      </c>
      <c r="E150" s="22"/>
      <c r="F150" s="22"/>
      <c r="G150" s="39"/>
      <c r="H150" s="25">
        <f t="shared" si="1"/>
        <v>0</v>
      </c>
      <c r="I150" s="42"/>
    </row>
    <row r="151" spans="2:9" x14ac:dyDescent="0.2">
      <c r="B151" s="50"/>
      <c r="C151" s="37"/>
      <c r="D151" s="22"/>
      <c r="E151" s="22"/>
      <c r="F151" s="22"/>
      <c r="G151" s="39"/>
      <c r="H151" s="25" t="str">
        <f t="shared" si="1"/>
        <v/>
      </c>
      <c r="I151" s="42"/>
    </row>
    <row r="152" spans="2:9" x14ac:dyDescent="0.2">
      <c r="B152" s="50" t="s">
        <v>1527</v>
      </c>
      <c r="C152" s="55" t="s">
        <v>1526</v>
      </c>
      <c r="D152" s="21" t="s">
        <v>1525</v>
      </c>
      <c r="E152" s="22"/>
      <c r="F152" s="22"/>
      <c r="G152" s="39"/>
      <c r="H152" s="25">
        <f t="shared" si="1"/>
        <v>0</v>
      </c>
      <c r="I152" s="42"/>
    </row>
    <row r="153" spans="2:9" x14ac:dyDescent="0.2">
      <c r="B153" s="107"/>
      <c r="C153" s="57"/>
      <c r="D153" s="38"/>
      <c r="E153" s="22"/>
      <c r="F153" s="22"/>
      <c r="G153" s="39"/>
      <c r="H153" s="25" t="str">
        <f t="shared" si="1"/>
        <v/>
      </c>
      <c r="I153" s="42"/>
    </row>
    <row r="154" spans="2:9" x14ac:dyDescent="0.2">
      <c r="B154" s="108" t="s">
        <v>1524</v>
      </c>
      <c r="C154" s="37" t="s">
        <v>1523</v>
      </c>
      <c r="D154" s="38"/>
      <c r="E154" s="22"/>
      <c r="F154" s="22"/>
      <c r="G154" s="39"/>
      <c r="H154" s="25" t="str">
        <f t="shared" si="1"/>
        <v/>
      </c>
      <c r="I154" s="42"/>
    </row>
    <row r="155" spans="2:9" x14ac:dyDescent="0.2">
      <c r="B155" s="107"/>
      <c r="D155" s="38"/>
      <c r="E155" s="22"/>
      <c r="F155" s="22"/>
      <c r="G155" s="39"/>
      <c r="H155" s="25" t="str">
        <f t="shared" si="1"/>
        <v/>
      </c>
      <c r="I155" s="42"/>
    </row>
    <row r="156" spans="2:9" ht="38.25" x14ac:dyDescent="0.2">
      <c r="B156" s="108" t="s">
        <v>1522</v>
      </c>
      <c r="C156" s="57" t="s">
        <v>1521</v>
      </c>
      <c r="D156" s="64" t="s">
        <v>6</v>
      </c>
      <c r="E156" s="22"/>
      <c r="F156" s="22"/>
      <c r="G156" s="39"/>
      <c r="H156" s="25">
        <f t="shared" si="1"/>
        <v>0</v>
      </c>
      <c r="I156" s="42"/>
    </row>
    <row r="157" spans="2:9" x14ac:dyDescent="0.2">
      <c r="B157" s="107"/>
      <c r="D157" s="38"/>
      <c r="E157" s="22"/>
      <c r="F157" s="22"/>
      <c r="G157" s="39"/>
      <c r="H157" s="25" t="str">
        <f t="shared" si="1"/>
        <v/>
      </c>
      <c r="I157" s="42"/>
    </row>
    <row r="158" spans="2:9" ht="38.25" x14ac:dyDescent="0.2">
      <c r="B158" s="108" t="s">
        <v>1520</v>
      </c>
      <c r="C158" s="57" t="s">
        <v>1519</v>
      </c>
      <c r="D158" s="64" t="s">
        <v>38</v>
      </c>
      <c r="E158" s="22"/>
      <c r="F158" s="22"/>
      <c r="G158" s="39"/>
      <c r="H158" s="25">
        <f t="shared" si="1"/>
        <v>0</v>
      </c>
      <c r="I158" s="42"/>
    </row>
    <row r="159" spans="2:9" x14ac:dyDescent="0.2">
      <c r="B159" s="107"/>
      <c r="D159" s="38"/>
      <c r="E159" s="22"/>
      <c r="F159" s="22"/>
      <c r="G159" s="39"/>
      <c r="H159" s="25" t="str">
        <f t="shared" si="1"/>
        <v/>
      </c>
      <c r="I159" s="42"/>
    </row>
    <row r="160" spans="2:9" ht="25.5" x14ac:dyDescent="0.2">
      <c r="B160" s="108" t="s">
        <v>1518</v>
      </c>
      <c r="C160" s="57" t="s">
        <v>1517</v>
      </c>
      <c r="D160" s="64" t="s">
        <v>6</v>
      </c>
      <c r="E160" s="22"/>
      <c r="F160" s="22"/>
      <c r="G160" s="39"/>
      <c r="H160" s="25">
        <f t="shared" ref="H160:H172" si="3">IF(D160="","",F160*G160)</f>
        <v>0</v>
      </c>
      <c r="I160" s="42"/>
    </row>
    <row r="161" spans="2:9" x14ac:dyDescent="0.2">
      <c r="B161" s="107"/>
      <c r="D161" s="38"/>
      <c r="E161" s="22"/>
      <c r="F161" s="22"/>
      <c r="G161" s="39"/>
      <c r="H161" s="25" t="str">
        <f t="shared" si="3"/>
        <v/>
      </c>
      <c r="I161" s="42"/>
    </row>
    <row r="162" spans="2:9" x14ac:dyDescent="0.2">
      <c r="B162" s="108" t="s">
        <v>1516</v>
      </c>
      <c r="C162" s="37" t="s">
        <v>1515</v>
      </c>
      <c r="D162" s="64" t="s">
        <v>38</v>
      </c>
      <c r="E162" s="22"/>
      <c r="F162" s="22"/>
      <c r="G162" s="39"/>
      <c r="H162" s="25">
        <f t="shared" si="3"/>
        <v>0</v>
      </c>
      <c r="I162" s="42"/>
    </row>
    <row r="163" spans="2:9" x14ac:dyDescent="0.2">
      <c r="B163" s="50"/>
      <c r="C163" s="54"/>
      <c r="D163" s="22"/>
      <c r="E163" s="22"/>
      <c r="F163" s="22"/>
      <c r="G163" s="39"/>
      <c r="H163" s="25" t="str">
        <f t="shared" si="3"/>
        <v/>
      </c>
      <c r="I163" s="42"/>
    </row>
    <row r="164" spans="2:9" x14ac:dyDescent="0.2">
      <c r="B164" s="50" t="s">
        <v>1514</v>
      </c>
      <c r="C164" s="13" t="s">
        <v>1513</v>
      </c>
      <c r="D164" s="22"/>
      <c r="E164" s="22"/>
      <c r="F164" s="22"/>
      <c r="G164" s="39"/>
      <c r="H164" s="25" t="str">
        <f t="shared" si="3"/>
        <v/>
      </c>
      <c r="I164" s="42"/>
    </row>
    <row r="165" spans="2:9" x14ac:dyDescent="0.2">
      <c r="B165" s="5"/>
      <c r="C165" s="54"/>
      <c r="D165" s="22"/>
      <c r="E165" s="22"/>
      <c r="F165" s="22"/>
      <c r="G165" s="39"/>
      <c r="H165" s="25" t="str">
        <f t="shared" si="3"/>
        <v/>
      </c>
      <c r="I165" s="42"/>
    </row>
    <row r="166" spans="2:9" x14ac:dyDescent="0.2">
      <c r="B166" s="107" t="s">
        <v>1512</v>
      </c>
      <c r="C166" s="37" t="s">
        <v>1511</v>
      </c>
      <c r="D166" s="22"/>
      <c r="E166" s="22"/>
      <c r="F166" s="22"/>
      <c r="G166" s="39"/>
      <c r="H166" s="25" t="str">
        <f t="shared" si="3"/>
        <v/>
      </c>
      <c r="I166" s="42"/>
    </row>
    <row r="167" spans="2:9" x14ac:dyDescent="0.2">
      <c r="B167" s="108"/>
      <c r="C167" s="37"/>
      <c r="D167" s="22"/>
      <c r="E167" s="22"/>
      <c r="F167" s="22"/>
      <c r="G167" s="39"/>
      <c r="H167" s="25" t="str">
        <f t="shared" si="3"/>
        <v/>
      </c>
      <c r="I167" s="42"/>
    </row>
    <row r="168" spans="2:9" ht="14.25" x14ac:dyDescent="0.2">
      <c r="B168" s="50"/>
      <c r="C168" s="37" t="s">
        <v>1510</v>
      </c>
      <c r="D168" s="38" t="s">
        <v>86</v>
      </c>
      <c r="E168" s="22"/>
      <c r="F168" s="22"/>
      <c r="G168" s="39"/>
      <c r="H168" s="25">
        <f t="shared" si="3"/>
        <v>0</v>
      </c>
      <c r="I168" s="42"/>
    </row>
    <row r="169" spans="2:9" x14ac:dyDescent="0.2">
      <c r="B169" s="50"/>
      <c r="C169" s="37"/>
      <c r="D169" s="22"/>
      <c r="E169" s="22"/>
      <c r="F169" s="22"/>
      <c r="G169" s="39"/>
      <c r="H169" s="25" t="str">
        <f t="shared" si="3"/>
        <v/>
      </c>
      <c r="I169" s="42"/>
    </row>
    <row r="170" spans="2:9" ht="14.25" x14ac:dyDescent="0.2">
      <c r="B170" s="50"/>
      <c r="C170" s="37" t="s">
        <v>1509</v>
      </c>
      <c r="D170" s="38" t="s">
        <v>86</v>
      </c>
      <c r="E170" s="22"/>
      <c r="F170" s="22"/>
      <c r="G170" s="39"/>
      <c r="H170" s="25">
        <f t="shared" si="3"/>
        <v>0</v>
      </c>
      <c r="I170" s="42"/>
    </row>
    <row r="171" spans="2:9" x14ac:dyDescent="0.2">
      <c r="B171" s="50"/>
      <c r="C171" s="37"/>
      <c r="D171" s="22"/>
      <c r="E171" s="22"/>
      <c r="F171" s="22"/>
      <c r="G171" s="39"/>
      <c r="H171" s="25" t="str">
        <f t="shared" si="3"/>
        <v/>
      </c>
      <c r="I171" s="42"/>
    </row>
    <row r="172" spans="2:9" ht="14.25" x14ac:dyDescent="0.2">
      <c r="B172" s="108" t="s">
        <v>1508</v>
      </c>
      <c r="C172" s="37" t="s">
        <v>1507</v>
      </c>
      <c r="D172" s="38" t="s">
        <v>86</v>
      </c>
      <c r="E172" s="22"/>
      <c r="F172" s="22"/>
      <c r="G172" s="39"/>
      <c r="H172" s="25">
        <f t="shared" si="3"/>
        <v>0</v>
      </c>
      <c r="I172" s="42"/>
    </row>
    <row r="173" spans="2:9" x14ac:dyDescent="0.2">
      <c r="B173" s="108"/>
      <c r="C173" s="37"/>
      <c r="D173" s="38"/>
      <c r="E173" s="22"/>
      <c r="F173" s="22"/>
      <c r="G173" s="39"/>
      <c r="H173" s="25"/>
      <c r="I173" s="42"/>
    </row>
    <row r="174" spans="2:9" x14ac:dyDescent="0.2">
      <c r="B174" s="108"/>
      <c r="C174" s="37"/>
      <c r="D174" s="38"/>
      <c r="E174" s="22"/>
      <c r="F174" s="22"/>
      <c r="G174" s="39"/>
      <c r="H174" s="25"/>
      <c r="I174" s="42"/>
    </row>
    <row r="175" spans="2:9" x14ac:dyDescent="0.2">
      <c r="B175" s="108"/>
      <c r="C175" s="37"/>
      <c r="D175" s="38"/>
      <c r="E175" s="22"/>
      <c r="F175" s="22"/>
      <c r="G175" s="39"/>
      <c r="H175" s="25"/>
      <c r="I175" s="42"/>
    </row>
    <row r="176" spans="2:9" x14ac:dyDescent="0.2">
      <c r="B176" s="108"/>
      <c r="C176" s="37"/>
      <c r="D176" s="38"/>
      <c r="E176" s="22"/>
      <c r="F176" s="22"/>
      <c r="G176" s="39"/>
      <c r="H176" s="25"/>
      <c r="I176" s="42"/>
    </row>
    <row r="177" spans="2:9" x14ac:dyDescent="0.2">
      <c r="B177" s="108"/>
      <c r="C177" s="37"/>
      <c r="D177" s="38"/>
      <c r="E177" s="22"/>
      <c r="F177" s="22"/>
      <c r="G177" s="39"/>
      <c r="H177" s="25"/>
      <c r="I177" s="42"/>
    </row>
    <row r="178" spans="2:9" x14ac:dyDescent="0.2">
      <c r="B178" s="108"/>
      <c r="C178" s="37"/>
      <c r="D178" s="38"/>
      <c r="E178" s="22"/>
      <c r="F178" s="22"/>
      <c r="G178" s="39"/>
      <c r="H178" s="25"/>
      <c r="I178" s="42"/>
    </row>
    <row r="179" spans="2:9" x14ac:dyDescent="0.2">
      <c r="B179" s="108"/>
      <c r="C179" s="37"/>
      <c r="D179" s="38"/>
      <c r="E179" s="22"/>
      <c r="F179" s="22"/>
      <c r="G179" s="39"/>
      <c r="H179" s="25"/>
      <c r="I179" s="42"/>
    </row>
    <row r="180" spans="2:9" x14ac:dyDescent="0.2">
      <c r="B180" s="108"/>
      <c r="C180" s="37"/>
      <c r="D180" s="38"/>
      <c r="E180" s="22"/>
      <c r="F180" s="22"/>
      <c r="G180" s="39"/>
      <c r="H180" s="25"/>
      <c r="I180" s="42"/>
    </row>
    <row r="181" spans="2:9" x14ac:dyDescent="0.2">
      <c r="B181" s="108"/>
      <c r="C181" s="37"/>
      <c r="D181" s="38"/>
      <c r="E181" s="22"/>
      <c r="F181" s="22"/>
      <c r="G181" s="39"/>
      <c r="H181" s="25"/>
      <c r="I181" s="42"/>
    </row>
    <row r="182" spans="2:9" x14ac:dyDescent="0.2">
      <c r="B182" s="108"/>
      <c r="C182" s="37"/>
      <c r="D182" s="38"/>
      <c r="E182" s="22"/>
      <c r="F182" s="22"/>
      <c r="G182" s="39"/>
      <c r="H182" s="25"/>
      <c r="I182" s="42"/>
    </row>
    <row r="183" spans="2:9" x14ac:dyDescent="0.2">
      <c r="B183" s="108"/>
      <c r="C183" s="37"/>
      <c r="D183" s="38"/>
      <c r="E183" s="22"/>
      <c r="F183" s="22"/>
      <c r="G183" s="39"/>
      <c r="H183" s="25"/>
      <c r="I183" s="42"/>
    </row>
    <row r="184" spans="2:9" x14ac:dyDescent="0.2">
      <c r="B184" s="108"/>
      <c r="C184" s="37"/>
      <c r="D184" s="38"/>
      <c r="E184" s="22"/>
      <c r="F184" s="22"/>
      <c r="G184" s="39"/>
      <c r="H184" s="25"/>
      <c r="I184" s="42"/>
    </row>
    <row r="185" spans="2:9" x14ac:dyDescent="0.2">
      <c r="B185" s="108"/>
      <c r="C185" s="37"/>
      <c r="D185" s="38"/>
      <c r="E185" s="22"/>
      <c r="F185" s="22"/>
      <c r="G185" s="39"/>
      <c r="H185" s="25"/>
      <c r="I185" s="42"/>
    </row>
    <row r="186" spans="2:9" x14ac:dyDescent="0.2">
      <c r="B186" s="108"/>
      <c r="C186" s="37"/>
      <c r="D186" s="38"/>
      <c r="E186" s="22"/>
      <c r="F186" s="22"/>
      <c r="G186" s="39"/>
      <c r="H186" s="25"/>
      <c r="I186" s="42"/>
    </row>
    <row r="187" spans="2:9" x14ac:dyDescent="0.2">
      <c r="B187" s="108"/>
      <c r="C187" s="37"/>
      <c r="D187" s="38"/>
      <c r="E187" s="22"/>
      <c r="F187" s="22"/>
      <c r="G187" s="39"/>
      <c r="H187" s="25"/>
      <c r="I187" s="42"/>
    </row>
    <row r="188" spans="2:9" x14ac:dyDescent="0.2">
      <c r="B188" s="108"/>
      <c r="C188" s="37"/>
      <c r="D188" s="38"/>
      <c r="E188" s="22"/>
      <c r="F188" s="22"/>
      <c r="G188" s="39"/>
      <c r="H188" s="25"/>
      <c r="I188" s="42"/>
    </row>
    <row r="189" spans="2:9" x14ac:dyDescent="0.2">
      <c r="B189" s="108"/>
      <c r="C189" s="37"/>
      <c r="D189" s="38"/>
      <c r="E189" s="22"/>
      <c r="F189" s="22"/>
      <c r="G189" s="39"/>
      <c r="H189" s="25"/>
      <c r="I189" s="42"/>
    </row>
    <row r="190" spans="2:9" x14ac:dyDescent="0.2">
      <c r="B190" s="108"/>
      <c r="C190" s="37"/>
      <c r="D190" s="38"/>
      <c r="E190" s="22"/>
      <c r="F190" s="22"/>
      <c r="G190" s="39"/>
      <c r="H190" s="25"/>
      <c r="I190" s="42"/>
    </row>
    <row r="191" spans="2:9" x14ac:dyDescent="0.2">
      <c r="B191" s="108"/>
      <c r="C191" s="37"/>
      <c r="D191" s="38"/>
      <c r="E191" s="22"/>
      <c r="F191" s="22"/>
      <c r="G191" s="39"/>
      <c r="H191" s="25"/>
      <c r="I191" s="42"/>
    </row>
    <row r="192" spans="2:9" x14ac:dyDescent="0.2">
      <c r="B192" s="108"/>
      <c r="C192" s="37"/>
      <c r="D192" s="38"/>
      <c r="E192" s="22"/>
      <c r="F192" s="22"/>
      <c r="G192" s="39"/>
      <c r="H192" s="25"/>
      <c r="I192" s="42"/>
    </row>
    <row r="193" spans="2:9" x14ac:dyDescent="0.2">
      <c r="B193" s="108"/>
      <c r="C193" s="37"/>
      <c r="D193" s="38"/>
      <c r="E193" s="22"/>
      <c r="F193" s="22"/>
      <c r="G193" s="39"/>
      <c r="H193" s="25"/>
      <c r="I193" s="42"/>
    </row>
    <row r="194" spans="2:9" x14ac:dyDescent="0.2">
      <c r="B194" s="108"/>
      <c r="C194" s="37"/>
      <c r="D194" s="38"/>
      <c r="E194" s="22"/>
      <c r="F194" s="22"/>
      <c r="G194" s="39"/>
      <c r="H194" s="25"/>
      <c r="I194" s="42"/>
    </row>
    <row r="195" spans="2:9" x14ac:dyDescent="0.2">
      <c r="B195" s="108"/>
      <c r="C195" s="37"/>
      <c r="D195" s="38"/>
      <c r="E195" s="22"/>
      <c r="F195" s="22"/>
      <c r="G195" s="39"/>
      <c r="H195" s="25"/>
      <c r="I195" s="42"/>
    </row>
    <row r="196" spans="2:9" s="30" customFormat="1" ht="24.75" customHeight="1" x14ac:dyDescent="0.2">
      <c r="B196" s="84" t="str">
        <f>$B$10</f>
        <v>C12.1</v>
      </c>
      <c r="C196" s="31" t="s">
        <v>2708</v>
      </c>
      <c r="D196" s="32"/>
      <c r="E196" s="32"/>
      <c r="F196" s="33"/>
      <c r="G196" s="32"/>
      <c r="H196" s="34">
        <f>SUM(H136:H195)</f>
        <v>0</v>
      </c>
      <c r="I196" s="35"/>
    </row>
  </sheetData>
  <mergeCells count="18">
    <mergeCell ref="F1:H1"/>
    <mergeCell ref="B5:G7"/>
    <mergeCell ref="H4:H7"/>
    <mergeCell ref="B4:G4"/>
    <mergeCell ref="B66:E66"/>
    <mergeCell ref="F66:H68"/>
    <mergeCell ref="B67:E67"/>
    <mergeCell ref="B68:E68"/>
    <mergeCell ref="B131:G131"/>
    <mergeCell ref="H131:H134"/>
    <mergeCell ref="B132:G134"/>
    <mergeCell ref="B69:G69"/>
    <mergeCell ref="H69:H72"/>
    <mergeCell ref="B70:G72"/>
    <mergeCell ref="B128:E128"/>
    <mergeCell ref="F128:H130"/>
    <mergeCell ref="B129:E129"/>
    <mergeCell ref="B130:E130"/>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B342-8700-453A-8092-21953BD40220}">
  <sheetPr codeName="Sheet59"/>
  <dimension ref="B1:I66"/>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C12.2</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s="9" customFormat="1" x14ac:dyDescent="0.2">
      <c r="B9" s="110"/>
      <c r="C9" s="56"/>
      <c r="D9" s="97"/>
      <c r="E9" s="22"/>
      <c r="F9" s="22"/>
      <c r="G9" s="22"/>
      <c r="H9" s="25" t="str">
        <f t="shared" ref="H9:H60" si="0">IF(D9="","",F9*G9)</f>
        <v/>
      </c>
      <c r="I9" s="12"/>
    </row>
    <row r="10" spans="2:9" s="9" customFormat="1" x14ac:dyDescent="0.2">
      <c r="B10" s="71" t="s">
        <v>1676</v>
      </c>
      <c r="C10" s="7" t="s">
        <v>1675</v>
      </c>
      <c r="D10" s="22"/>
      <c r="E10" s="22"/>
      <c r="F10" s="22"/>
      <c r="G10" s="22"/>
      <c r="H10" s="25" t="str">
        <f t="shared" si="0"/>
        <v/>
      </c>
      <c r="I10" s="12"/>
    </row>
    <row r="11" spans="2:9" s="9" customFormat="1" x14ac:dyDescent="0.2">
      <c r="B11" s="50"/>
      <c r="C11" s="56"/>
      <c r="D11" s="22"/>
      <c r="E11" s="22"/>
      <c r="F11" s="22"/>
      <c r="G11" s="22"/>
      <c r="H11" s="25" t="str">
        <f t="shared" si="0"/>
        <v/>
      </c>
      <c r="I11" s="12"/>
    </row>
    <row r="12" spans="2:9" x14ac:dyDescent="0.2">
      <c r="B12" s="108" t="s">
        <v>1674</v>
      </c>
      <c r="C12" s="36" t="s">
        <v>1673</v>
      </c>
      <c r="D12" s="64" t="s">
        <v>1153</v>
      </c>
      <c r="E12" s="15"/>
      <c r="F12" s="15"/>
      <c r="G12" s="16"/>
      <c r="H12" s="25">
        <f t="shared" si="0"/>
        <v>0</v>
      </c>
      <c r="I12" s="18"/>
    </row>
    <row r="13" spans="2:9" x14ac:dyDescent="0.2">
      <c r="B13" s="107"/>
      <c r="D13" s="22"/>
      <c r="E13" s="22"/>
      <c r="F13" s="22"/>
      <c r="G13" s="41"/>
      <c r="H13" s="25" t="str">
        <f t="shared" si="0"/>
        <v/>
      </c>
      <c r="I13" s="42"/>
    </row>
    <row r="14" spans="2:9" ht="25.5" x14ac:dyDescent="0.2">
      <c r="B14" s="111" t="s">
        <v>1672</v>
      </c>
      <c r="C14" s="55" t="s">
        <v>2727</v>
      </c>
      <c r="D14" s="64" t="s">
        <v>1153</v>
      </c>
      <c r="E14" s="22"/>
      <c r="F14" s="22"/>
      <c r="G14" s="41"/>
      <c r="H14" s="25">
        <f t="shared" si="0"/>
        <v>0</v>
      </c>
      <c r="I14" s="42"/>
    </row>
    <row r="15" spans="2:9" x14ac:dyDescent="0.2">
      <c r="B15" s="111"/>
      <c r="D15" s="38"/>
      <c r="E15" s="22"/>
      <c r="F15" s="22"/>
      <c r="G15" s="41"/>
      <c r="H15" s="25" t="str">
        <f t="shared" si="0"/>
        <v/>
      </c>
      <c r="I15" s="42"/>
    </row>
    <row r="16" spans="2:9" x14ac:dyDescent="0.2">
      <c r="B16" s="111" t="s">
        <v>1671</v>
      </c>
      <c r="C16" s="36" t="s">
        <v>1670</v>
      </c>
      <c r="D16" s="64" t="s">
        <v>1153</v>
      </c>
      <c r="E16" s="22"/>
      <c r="F16" s="22"/>
      <c r="G16" s="41"/>
      <c r="H16" s="25">
        <f t="shared" si="0"/>
        <v>0</v>
      </c>
      <c r="I16" s="42"/>
    </row>
    <row r="17" spans="2:9" x14ac:dyDescent="0.2">
      <c r="B17" s="111"/>
      <c r="D17" s="38"/>
      <c r="E17" s="22"/>
      <c r="F17" s="23"/>
      <c r="G17" s="24"/>
      <c r="H17" s="25" t="str">
        <f t="shared" si="0"/>
        <v/>
      </c>
      <c r="I17" s="43"/>
    </row>
    <row r="18" spans="2:9" ht="25.5" x14ac:dyDescent="0.2">
      <c r="B18" s="111" t="s">
        <v>1669</v>
      </c>
      <c r="C18" s="55" t="s">
        <v>1668</v>
      </c>
      <c r="D18" s="64" t="s">
        <v>38</v>
      </c>
      <c r="E18" s="22"/>
      <c r="F18" s="23"/>
      <c r="G18" s="24"/>
      <c r="H18" s="25">
        <f t="shared" si="0"/>
        <v>0</v>
      </c>
      <c r="I18" s="43"/>
    </row>
    <row r="19" spans="2:9" x14ac:dyDescent="0.2">
      <c r="B19" s="111"/>
      <c r="D19" s="38"/>
      <c r="E19" s="22"/>
      <c r="F19" s="23"/>
      <c r="G19" s="24"/>
      <c r="H19" s="25" t="str">
        <f t="shared" si="0"/>
        <v/>
      </c>
      <c r="I19" s="43"/>
    </row>
    <row r="20" spans="2:9" ht="25.5" x14ac:dyDescent="0.2">
      <c r="B20" s="111" t="s">
        <v>1667</v>
      </c>
      <c r="C20" s="55" t="s">
        <v>1666</v>
      </c>
      <c r="D20" s="64" t="s">
        <v>6</v>
      </c>
      <c r="E20" s="22"/>
      <c r="F20" s="23"/>
      <c r="G20" s="41"/>
      <c r="H20" s="25">
        <f t="shared" si="0"/>
        <v>0</v>
      </c>
      <c r="I20" s="42"/>
    </row>
    <row r="21" spans="2:9" x14ac:dyDescent="0.2">
      <c r="B21" s="111"/>
      <c r="D21" s="38"/>
      <c r="E21" s="22"/>
      <c r="F21" s="23"/>
      <c r="G21" s="44"/>
      <c r="H21" s="25" t="str">
        <f t="shared" si="0"/>
        <v/>
      </c>
      <c r="I21" s="42"/>
    </row>
    <row r="22" spans="2:9" ht="25.5" x14ac:dyDescent="0.2">
      <c r="B22" s="111" t="s">
        <v>1665</v>
      </c>
      <c r="C22" s="55" t="s">
        <v>1664</v>
      </c>
      <c r="D22" s="64" t="s">
        <v>6</v>
      </c>
      <c r="E22" s="22"/>
      <c r="F22" s="23"/>
      <c r="G22" s="41"/>
      <c r="H22" s="25">
        <f t="shared" si="0"/>
        <v>0</v>
      </c>
      <c r="I22" s="45"/>
    </row>
    <row r="23" spans="2:9" x14ac:dyDescent="0.2">
      <c r="B23" s="111"/>
      <c r="D23" s="64"/>
      <c r="E23" s="22"/>
      <c r="F23" s="22"/>
      <c r="G23" s="39"/>
      <c r="H23" s="25" t="str">
        <f t="shared" si="0"/>
        <v/>
      </c>
      <c r="I23" s="42"/>
    </row>
    <row r="24" spans="2:9" x14ac:dyDescent="0.2">
      <c r="B24" s="111" t="s">
        <v>1663</v>
      </c>
      <c r="C24" s="55" t="s">
        <v>1662</v>
      </c>
      <c r="D24" s="64" t="s">
        <v>38</v>
      </c>
      <c r="E24" s="22"/>
      <c r="F24" s="22"/>
      <c r="G24" s="39"/>
      <c r="H24" s="25">
        <f t="shared" si="0"/>
        <v>0</v>
      </c>
      <c r="I24" s="42"/>
    </row>
    <row r="25" spans="2:9" x14ac:dyDescent="0.2">
      <c r="B25" s="111"/>
      <c r="C25" s="54"/>
      <c r="D25" s="22"/>
      <c r="E25" s="22"/>
      <c r="F25" s="22"/>
      <c r="G25" s="39"/>
      <c r="H25" s="25" t="str">
        <f t="shared" si="0"/>
        <v/>
      </c>
      <c r="I25" s="42"/>
    </row>
    <row r="26" spans="2:9" x14ac:dyDescent="0.2">
      <c r="B26" s="111" t="s">
        <v>1661</v>
      </c>
      <c r="C26" s="36" t="s">
        <v>1660</v>
      </c>
      <c r="D26" s="64" t="s">
        <v>6</v>
      </c>
      <c r="E26" s="22"/>
      <c r="F26" s="22"/>
      <c r="G26" s="39"/>
      <c r="H26" s="25">
        <f t="shared" si="0"/>
        <v>0</v>
      </c>
      <c r="I26" s="42"/>
    </row>
    <row r="27" spans="2:9" x14ac:dyDescent="0.2">
      <c r="B27" s="111"/>
      <c r="C27" s="54"/>
      <c r="D27" s="22"/>
      <c r="E27" s="22"/>
      <c r="F27" s="22"/>
      <c r="G27" s="39"/>
      <c r="H27" s="25" t="str">
        <f t="shared" si="0"/>
        <v/>
      </c>
      <c r="I27" s="42"/>
    </row>
    <row r="28" spans="2:9" x14ac:dyDescent="0.2">
      <c r="B28" s="108" t="s">
        <v>1659</v>
      </c>
      <c r="C28" s="37" t="s">
        <v>1658</v>
      </c>
      <c r="D28" s="22"/>
      <c r="E28" s="22"/>
      <c r="F28" s="22"/>
      <c r="G28" s="39"/>
      <c r="H28" s="25" t="str">
        <f t="shared" si="0"/>
        <v/>
      </c>
      <c r="I28" s="42"/>
    </row>
    <row r="29" spans="2:9" x14ac:dyDescent="0.2">
      <c r="B29" s="111"/>
      <c r="C29" s="1"/>
      <c r="D29" s="22"/>
      <c r="E29" s="22"/>
      <c r="F29" s="22"/>
      <c r="G29" s="39"/>
      <c r="H29" s="25" t="str">
        <f t="shared" si="0"/>
        <v/>
      </c>
      <c r="I29" s="42"/>
    </row>
    <row r="30" spans="2:9" x14ac:dyDescent="0.2">
      <c r="B30" s="108" t="s">
        <v>1657</v>
      </c>
      <c r="C30" s="37" t="s">
        <v>1656</v>
      </c>
      <c r="D30" s="15" t="s">
        <v>1653</v>
      </c>
      <c r="E30" s="22"/>
      <c r="F30" s="22"/>
      <c r="G30" s="39"/>
      <c r="H30" s="25">
        <f t="shared" si="0"/>
        <v>0</v>
      </c>
      <c r="I30" s="42"/>
    </row>
    <row r="31" spans="2:9" x14ac:dyDescent="0.2">
      <c r="B31" s="111"/>
      <c r="C31" s="1"/>
      <c r="D31" s="22"/>
      <c r="E31" s="22"/>
      <c r="F31" s="22"/>
      <c r="G31" s="39"/>
      <c r="H31" s="25" t="str">
        <f t="shared" si="0"/>
        <v/>
      </c>
      <c r="I31" s="42"/>
    </row>
    <row r="32" spans="2:9" x14ac:dyDescent="0.2">
      <c r="B32" s="108" t="s">
        <v>1655</v>
      </c>
      <c r="C32" s="37" t="s">
        <v>1654</v>
      </c>
      <c r="D32" s="15" t="s">
        <v>1653</v>
      </c>
      <c r="E32" s="22"/>
      <c r="F32" s="22"/>
      <c r="G32" s="39"/>
      <c r="H32" s="25">
        <f t="shared" si="0"/>
        <v>0</v>
      </c>
      <c r="I32" s="42"/>
    </row>
    <row r="33" spans="2:9" x14ac:dyDescent="0.2">
      <c r="B33" s="50"/>
      <c r="D33" s="22"/>
      <c r="E33" s="22"/>
      <c r="F33" s="22"/>
      <c r="G33" s="39"/>
      <c r="H33" s="25" t="str">
        <f t="shared" si="0"/>
        <v/>
      </c>
      <c r="I33" s="42"/>
    </row>
    <row r="34" spans="2:9" x14ac:dyDescent="0.2">
      <c r="B34" s="50" t="s">
        <v>1652</v>
      </c>
      <c r="C34" s="55" t="s">
        <v>1141</v>
      </c>
      <c r="D34" s="22"/>
      <c r="E34" s="22"/>
      <c r="F34" s="22"/>
      <c r="G34" s="39"/>
      <c r="H34" s="25" t="str">
        <f t="shared" si="0"/>
        <v/>
      </c>
      <c r="I34" s="42"/>
    </row>
    <row r="35" spans="2:9" x14ac:dyDescent="0.2">
      <c r="B35" s="111"/>
      <c r="C35" s="54"/>
      <c r="D35" s="22"/>
      <c r="E35" s="22"/>
      <c r="F35" s="22"/>
      <c r="G35" s="39"/>
      <c r="H35" s="25" t="str">
        <f t="shared" si="0"/>
        <v/>
      </c>
      <c r="I35" s="42"/>
    </row>
    <row r="36" spans="2:9" x14ac:dyDescent="0.2">
      <c r="B36" s="108" t="s">
        <v>1651</v>
      </c>
      <c r="C36" s="55" t="s">
        <v>1142</v>
      </c>
      <c r="D36" s="21" t="s">
        <v>1649</v>
      </c>
      <c r="E36" s="22"/>
      <c r="F36" s="22"/>
      <c r="G36" s="39"/>
      <c r="H36" s="25">
        <f t="shared" si="0"/>
        <v>0</v>
      </c>
      <c r="I36" s="42"/>
    </row>
    <row r="37" spans="2:9" x14ac:dyDescent="0.2">
      <c r="B37" s="111"/>
      <c r="C37" s="54"/>
      <c r="D37" s="22"/>
      <c r="E37" s="22"/>
      <c r="F37" s="22"/>
      <c r="G37" s="39"/>
      <c r="H37" s="25" t="str">
        <f t="shared" si="0"/>
        <v/>
      </c>
      <c r="I37" s="42"/>
    </row>
    <row r="38" spans="2:9" x14ac:dyDescent="0.2">
      <c r="B38" s="50" t="s">
        <v>1650</v>
      </c>
      <c r="C38" s="55" t="s">
        <v>1144</v>
      </c>
      <c r="D38" s="91" t="s">
        <v>1649</v>
      </c>
      <c r="E38" s="22"/>
      <c r="F38" s="22"/>
      <c r="G38" s="39"/>
      <c r="H38" s="25">
        <f t="shared" si="0"/>
        <v>0</v>
      </c>
      <c r="I38" s="42"/>
    </row>
    <row r="39" spans="2:9" x14ac:dyDescent="0.2">
      <c r="B39" s="111"/>
      <c r="C39" s="1"/>
      <c r="D39" s="38"/>
      <c r="E39" s="22"/>
      <c r="F39" s="22"/>
      <c r="G39" s="39"/>
      <c r="H39" s="25" t="str">
        <f t="shared" si="0"/>
        <v/>
      </c>
      <c r="I39" s="42"/>
    </row>
    <row r="40" spans="2:9" ht="25.5" x14ac:dyDescent="0.2">
      <c r="B40" s="111" t="s">
        <v>1648</v>
      </c>
      <c r="C40" s="53" t="s">
        <v>1647</v>
      </c>
      <c r="D40" s="21" t="s">
        <v>38</v>
      </c>
      <c r="E40" s="22"/>
      <c r="F40" s="22"/>
      <c r="G40" s="39"/>
      <c r="H40" s="25">
        <f t="shared" si="0"/>
        <v>0</v>
      </c>
      <c r="I40" s="42"/>
    </row>
    <row r="41" spans="2:9" x14ac:dyDescent="0.2">
      <c r="B41" s="111"/>
      <c r="D41" s="22"/>
      <c r="E41" s="22"/>
      <c r="F41" s="22"/>
      <c r="G41" s="39"/>
      <c r="H41" s="25" t="str">
        <f t="shared" si="0"/>
        <v/>
      </c>
      <c r="I41" s="42"/>
    </row>
    <row r="42" spans="2:9" x14ac:dyDescent="0.2">
      <c r="B42" s="111" t="s">
        <v>1646</v>
      </c>
      <c r="C42" s="55" t="s">
        <v>1645</v>
      </c>
      <c r="D42" s="22"/>
      <c r="E42" s="22"/>
      <c r="F42" s="22"/>
      <c r="G42" s="39"/>
      <c r="H42" s="25" t="str">
        <f t="shared" si="0"/>
        <v/>
      </c>
      <c r="I42" s="42"/>
    </row>
    <row r="43" spans="2:9" x14ac:dyDescent="0.2">
      <c r="B43" s="111"/>
      <c r="C43" s="54"/>
      <c r="D43" s="22"/>
      <c r="E43" s="22"/>
      <c r="F43" s="22"/>
      <c r="G43" s="39"/>
      <c r="H43" s="25" t="str">
        <f t="shared" si="0"/>
        <v/>
      </c>
      <c r="I43" s="42"/>
    </row>
    <row r="44" spans="2:9" x14ac:dyDescent="0.2">
      <c r="B44" s="108" t="s">
        <v>1644</v>
      </c>
      <c r="C44" s="36" t="s">
        <v>1643</v>
      </c>
      <c r="D44" s="21" t="s">
        <v>1153</v>
      </c>
      <c r="E44" s="22"/>
      <c r="F44" s="22"/>
      <c r="G44" s="39"/>
      <c r="H44" s="25">
        <f t="shared" si="0"/>
        <v>0</v>
      </c>
      <c r="I44" s="42"/>
    </row>
    <row r="45" spans="2:9" x14ac:dyDescent="0.2">
      <c r="B45" s="111"/>
      <c r="C45" s="54"/>
      <c r="D45" s="22"/>
      <c r="E45" s="22"/>
      <c r="F45" s="22"/>
      <c r="G45" s="39"/>
      <c r="H45" s="25" t="str">
        <f t="shared" si="0"/>
        <v/>
      </c>
      <c r="I45" s="42"/>
    </row>
    <row r="46" spans="2:9" x14ac:dyDescent="0.2">
      <c r="B46" s="50" t="s">
        <v>1642</v>
      </c>
      <c r="C46" s="55" t="s">
        <v>1641</v>
      </c>
      <c r="D46" s="21" t="s">
        <v>38</v>
      </c>
      <c r="E46" s="22"/>
      <c r="F46" s="22"/>
      <c r="G46" s="39"/>
      <c r="H46" s="25">
        <f t="shared" si="0"/>
        <v>0</v>
      </c>
      <c r="I46" s="42"/>
    </row>
    <row r="47" spans="2:9" x14ac:dyDescent="0.2">
      <c r="B47" s="111"/>
      <c r="D47" s="22"/>
      <c r="E47" s="22"/>
      <c r="F47" s="22"/>
      <c r="G47" s="39"/>
      <c r="H47" s="25" t="str">
        <f t="shared" si="0"/>
        <v/>
      </c>
      <c r="I47" s="42"/>
    </row>
    <row r="48" spans="2:9" ht="38.25" x14ac:dyDescent="0.2">
      <c r="B48" s="111" t="s">
        <v>1640</v>
      </c>
      <c r="C48" s="53" t="s">
        <v>1639</v>
      </c>
      <c r="D48" s="21" t="s">
        <v>1153</v>
      </c>
      <c r="E48" s="22"/>
      <c r="F48" s="22"/>
      <c r="G48" s="39"/>
      <c r="H48" s="25">
        <f t="shared" si="0"/>
        <v>0</v>
      </c>
      <c r="I48" s="42"/>
    </row>
    <row r="49" spans="2:9" x14ac:dyDescent="0.2">
      <c r="B49" s="111"/>
      <c r="D49" s="22"/>
      <c r="E49" s="22"/>
      <c r="F49" s="22"/>
      <c r="G49" s="39"/>
      <c r="H49" s="25" t="str">
        <f t="shared" si="0"/>
        <v/>
      </c>
      <c r="I49" s="42"/>
    </row>
    <row r="50" spans="2:9" ht="25.5" x14ac:dyDescent="0.2">
      <c r="B50" s="50" t="s">
        <v>1638</v>
      </c>
      <c r="C50" s="55" t="s">
        <v>1637</v>
      </c>
      <c r="D50" s="64" t="s">
        <v>38</v>
      </c>
      <c r="E50" s="22"/>
      <c r="F50" s="22"/>
      <c r="G50" s="39"/>
      <c r="H50" s="25">
        <f t="shared" si="0"/>
        <v>0</v>
      </c>
      <c r="I50" s="42"/>
    </row>
    <row r="51" spans="2:9" x14ac:dyDescent="0.2">
      <c r="B51" s="111"/>
      <c r="C51" s="54"/>
      <c r="D51" s="22"/>
      <c r="E51" s="22"/>
      <c r="F51" s="22"/>
      <c r="G51" s="39"/>
      <c r="H51" s="25" t="str">
        <f t="shared" si="0"/>
        <v/>
      </c>
      <c r="I51" s="42"/>
    </row>
    <row r="52" spans="2:9" ht="25.5" x14ac:dyDescent="0.2">
      <c r="B52" s="111" t="s">
        <v>1636</v>
      </c>
      <c r="C52" s="55" t="s">
        <v>1635</v>
      </c>
      <c r="D52" s="64" t="s">
        <v>38</v>
      </c>
      <c r="E52" s="22"/>
      <c r="F52" s="22"/>
      <c r="G52" s="39"/>
      <c r="H52" s="25">
        <f t="shared" si="0"/>
        <v>0</v>
      </c>
      <c r="I52" s="42"/>
    </row>
    <row r="53" spans="2:9" x14ac:dyDescent="0.2">
      <c r="B53" s="111"/>
      <c r="D53" s="22"/>
      <c r="E53" s="22"/>
      <c r="F53" s="22"/>
      <c r="G53" s="39"/>
      <c r="H53" s="25" t="str">
        <f t="shared" si="0"/>
        <v/>
      </c>
      <c r="I53" s="42"/>
    </row>
    <row r="54" spans="2:9" x14ac:dyDescent="0.2">
      <c r="B54" s="111" t="s">
        <v>1634</v>
      </c>
      <c r="C54" s="36" t="s">
        <v>1633</v>
      </c>
      <c r="D54" s="64" t="s">
        <v>38</v>
      </c>
      <c r="E54" s="22"/>
      <c r="F54" s="22"/>
      <c r="G54" s="39"/>
      <c r="H54" s="25">
        <f t="shared" si="0"/>
        <v>0</v>
      </c>
      <c r="I54" s="42"/>
    </row>
    <row r="55" spans="2:9" x14ac:dyDescent="0.2">
      <c r="B55" s="111"/>
      <c r="D55" s="22"/>
      <c r="E55" s="22"/>
      <c r="F55" s="22"/>
      <c r="G55" s="39"/>
      <c r="H55" s="25" t="str">
        <f t="shared" si="0"/>
        <v/>
      </c>
      <c r="I55" s="42"/>
    </row>
    <row r="56" spans="2:9" x14ac:dyDescent="0.2">
      <c r="B56" s="111" t="s">
        <v>1632</v>
      </c>
      <c r="C56" s="55" t="s">
        <v>1631</v>
      </c>
      <c r="D56" s="64" t="s">
        <v>38</v>
      </c>
      <c r="E56" s="22"/>
      <c r="F56" s="22"/>
      <c r="G56" s="39"/>
      <c r="H56" s="25">
        <f t="shared" si="0"/>
        <v>0</v>
      </c>
      <c r="I56" s="42"/>
    </row>
    <row r="57" spans="2:9" x14ac:dyDescent="0.2">
      <c r="B57" s="111"/>
      <c r="C57" s="54"/>
      <c r="D57" s="64"/>
      <c r="E57" s="22"/>
      <c r="F57" s="22"/>
      <c r="G57" s="39"/>
      <c r="H57" s="25" t="str">
        <f t="shared" si="0"/>
        <v/>
      </c>
      <c r="I57" s="42"/>
    </row>
    <row r="58" spans="2:9" ht="38.25" x14ac:dyDescent="0.2">
      <c r="B58" s="111" t="s">
        <v>1630</v>
      </c>
      <c r="C58" s="55" t="s">
        <v>1629</v>
      </c>
      <c r="D58" s="64" t="s">
        <v>38</v>
      </c>
      <c r="E58" s="22"/>
      <c r="F58" s="22"/>
      <c r="G58" s="39"/>
      <c r="H58" s="25">
        <f t="shared" si="0"/>
        <v>0</v>
      </c>
      <c r="I58" s="42"/>
    </row>
    <row r="59" spans="2:9" x14ac:dyDescent="0.2">
      <c r="B59" s="111"/>
      <c r="C59" s="54"/>
      <c r="D59" s="22"/>
      <c r="E59" s="22"/>
      <c r="F59" s="22"/>
      <c r="G59" s="39"/>
      <c r="H59" s="25" t="str">
        <f t="shared" si="0"/>
        <v/>
      </c>
      <c r="I59" s="42"/>
    </row>
    <row r="60" spans="2:9" ht="38.25" x14ac:dyDescent="0.2">
      <c r="B60" s="108" t="s">
        <v>1628</v>
      </c>
      <c r="C60" s="55" t="s">
        <v>1627</v>
      </c>
      <c r="D60" s="64" t="s">
        <v>38</v>
      </c>
      <c r="E60" s="22"/>
      <c r="F60" s="22"/>
      <c r="G60" s="39"/>
      <c r="H60" s="25">
        <f t="shared" si="0"/>
        <v>0</v>
      </c>
      <c r="I60" s="42"/>
    </row>
    <row r="61" spans="2:9" x14ac:dyDescent="0.2">
      <c r="B61" s="108"/>
      <c r="C61" s="55"/>
      <c r="D61" s="64"/>
      <c r="E61" s="22"/>
      <c r="F61" s="22"/>
      <c r="G61" s="39"/>
      <c r="H61" s="25"/>
      <c r="I61" s="42"/>
    </row>
    <row r="62" spans="2:9" x14ac:dyDescent="0.2">
      <c r="B62" s="108"/>
      <c r="C62" s="55"/>
      <c r="D62" s="64"/>
      <c r="E62" s="22"/>
      <c r="F62" s="22"/>
      <c r="G62" s="39"/>
      <c r="H62" s="25"/>
      <c r="I62" s="42"/>
    </row>
    <row r="63" spans="2:9" x14ac:dyDescent="0.2">
      <c r="B63" s="108"/>
      <c r="C63" s="55"/>
      <c r="D63" s="64"/>
      <c r="E63" s="22"/>
      <c r="F63" s="22"/>
      <c r="G63" s="39"/>
      <c r="H63" s="25"/>
      <c r="I63" s="42"/>
    </row>
    <row r="64" spans="2:9" x14ac:dyDescent="0.2">
      <c r="B64" s="108"/>
      <c r="C64" s="55"/>
      <c r="D64" s="64"/>
      <c r="E64" s="22"/>
      <c r="F64" s="22"/>
      <c r="G64" s="39"/>
      <c r="H64" s="25"/>
      <c r="I64" s="42"/>
    </row>
    <row r="65" spans="2:9" x14ac:dyDescent="0.2">
      <c r="B65" s="108"/>
      <c r="C65" s="55"/>
      <c r="D65" s="64"/>
      <c r="E65" s="22"/>
      <c r="F65" s="22"/>
      <c r="G65" s="39"/>
      <c r="H65" s="25"/>
      <c r="I65" s="42"/>
    </row>
    <row r="66" spans="2:9" s="30" customFormat="1" ht="24.75" customHeight="1" x14ac:dyDescent="0.2">
      <c r="B66" s="84" t="str">
        <f>$B$10</f>
        <v>C12.2</v>
      </c>
      <c r="C66" s="31" t="s">
        <v>2708</v>
      </c>
      <c r="D66" s="32"/>
      <c r="E66" s="32"/>
      <c r="F66" s="33"/>
      <c r="G66" s="32"/>
      <c r="H66" s="34">
        <f>SUM(H9:H65)</f>
        <v>0</v>
      </c>
      <c r="I66"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E239E-43A9-48B6-B40F-255A76C55BBD}">
  <sheetPr codeName="Sheet60"/>
  <dimension ref="A1:I215"/>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493" t="str">
        <f>Client1</f>
        <v>Province of KwaZulu-Natal</v>
      </c>
      <c r="C1" s="493"/>
      <c r="F1" s="439" t="str">
        <f>"Contract No. "&amp;ContractNo</f>
        <v>Contract No. ZNB01127/00000/00/HOD/INF/21/T</v>
      </c>
      <c r="G1" s="439"/>
      <c r="H1" s="439"/>
    </row>
    <row r="2" spans="2:9" x14ac:dyDescent="0.2">
      <c r="B2" s="466" t="str">
        <f>Client2</f>
        <v>Department of Transport</v>
      </c>
      <c r="C2" s="466"/>
    </row>
    <row r="3" spans="2:9" x14ac:dyDescent="0.2">
      <c r="B3" s="73"/>
      <c r="C3" s="73"/>
      <c r="D3" s="74"/>
      <c r="E3" s="74"/>
      <c r="F3" s="74"/>
      <c r="G3" s="75"/>
      <c r="H3" s="93"/>
    </row>
    <row r="4" spans="2:9" x14ac:dyDescent="0.2">
      <c r="B4" s="443" t="s">
        <v>8</v>
      </c>
      <c r="C4" s="444"/>
      <c r="D4" s="444"/>
      <c r="E4" s="444"/>
      <c r="F4" s="444"/>
      <c r="G4" s="444"/>
      <c r="H4" s="465" t="str">
        <f>"CHAPTER "&amp;B10</f>
        <v>CHAPTER C12.3</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10"/>
      <c r="C9" s="54"/>
      <c r="D9" s="80"/>
      <c r="E9" s="15"/>
      <c r="F9" s="15"/>
      <c r="G9" s="16"/>
      <c r="H9" s="17" t="str">
        <f t="shared" ref="H9:H72" si="0">IF(D9="","",F9*G9)</f>
        <v/>
      </c>
      <c r="I9" s="18"/>
    </row>
    <row r="10" spans="2:9" x14ac:dyDescent="0.2">
      <c r="B10" s="71" t="s">
        <v>1802</v>
      </c>
      <c r="C10" s="7" t="s">
        <v>1801</v>
      </c>
      <c r="D10" s="15"/>
      <c r="E10" s="15"/>
      <c r="F10" s="15"/>
      <c r="G10" s="16"/>
      <c r="H10" s="17" t="str">
        <f t="shared" si="0"/>
        <v/>
      </c>
      <c r="I10" s="18"/>
    </row>
    <row r="11" spans="2:9" x14ac:dyDescent="0.2">
      <c r="B11" s="50"/>
      <c r="C11" s="54"/>
      <c r="D11" s="15"/>
      <c r="E11" s="15"/>
      <c r="F11" s="15"/>
      <c r="G11" s="16"/>
      <c r="H11" s="17" t="str">
        <f t="shared" si="0"/>
        <v/>
      </c>
      <c r="I11" s="18"/>
    </row>
    <row r="12" spans="2:9" x14ac:dyDescent="0.2">
      <c r="B12" s="108" t="s">
        <v>1800</v>
      </c>
      <c r="C12" s="37" t="s">
        <v>1799</v>
      </c>
      <c r="D12" s="64" t="s">
        <v>13</v>
      </c>
      <c r="E12" s="22"/>
      <c r="F12" s="22"/>
      <c r="G12" s="41"/>
      <c r="H12" s="17">
        <f t="shared" si="0"/>
        <v>0</v>
      </c>
      <c r="I12" s="42"/>
    </row>
    <row r="13" spans="2:9" x14ac:dyDescent="0.2">
      <c r="B13" s="107"/>
      <c r="D13" s="22"/>
      <c r="E13" s="22"/>
      <c r="F13" s="22"/>
      <c r="G13" s="41"/>
      <c r="H13" s="17" t="str">
        <f t="shared" si="0"/>
        <v/>
      </c>
      <c r="I13" s="42"/>
    </row>
    <row r="14" spans="2:9" x14ac:dyDescent="0.2">
      <c r="B14" s="108" t="s">
        <v>1798</v>
      </c>
      <c r="C14" s="37" t="s">
        <v>1785</v>
      </c>
      <c r="D14" s="64" t="s">
        <v>13</v>
      </c>
      <c r="E14" s="22"/>
      <c r="F14" s="22"/>
      <c r="G14" s="41"/>
      <c r="H14" s="17">
        <f t="shared" si="0"/>
        <v>0</v>
      </c>
      <c r="I14" s="42"/>
    </row>
    <row r="15" spans="2:9" x14ac:dyDescent="0.2">
      <c r="B15" s="107"/>
      <c r="D15" s="22"/>
      <c r="E15" s="22"/>
      <c r="F15" s="22"/>
      <c r="G15" s="41"/>
      <c r="H15" s="17" t="str">
        <f t="shared" si="0"/>
        <v/>
      </c>
      <c r="I15" s="42"/>
    </row>
    <row r="16" spans="2:9" x14ac:dyDescent="0.2">
      <c r="B16" s="108" t="s">
        <v>1797</v>
      </c>
      <c r="C16" s="37" t="s">
        <v>1783</v>
      </c>
      <c r="D16" s="64" t="s">
        <v>13</v>
      </c>
      <c r="E16" s="22"/>
      <c r="F16" s="23"/>
      <c r="G16" s="24"/>
      <c r="H16" s="17">
        <f t="shared" si="0"/>
        <v>0</v>
      </c>
      <c r="I16" s="43"/>
    </row>
    <row r="17" spans="2:9" x14ac:dyDescent="0.2">
      <c r="B17" s="107"/>
      <c r="D17" s="22"/>
      <c r="E17" s="22"/>
      <c r="F17" s="23"/>
      <c r="G17" s="24"/>
      <c r="H17" s="17" t="str">
        <f t="shared" si="0"/>
        <v/>
      </c>
      <c r="I17" s="43"/>
    </row>
    <row r="18" spans="2:9" x14ac:dyDescent="0.2">
      <c r="B18" s="108" t="s">
        <v>1796</v>
      </c>
      <c r="C18" s="37" t="s">
        <v>1781</v>
      </c>
      <c r="D18" s="64" t="s">
        <v>13</v>
      </c>
      <c r="E18" s="22"/>
      <c r="F18" s="23"/>
      <c r="G18" s="24"/>
      <c r="H18" s="17">
        <f t="shared" si="0"/>
        <v>0</v>
      </c>
      <c r="I18" s="43"/>
    </row>
    <row r="19" spans="2:9" x14ac:dyDescent="0.2">
      <c r="B19" s="107"/>
      <c r="D19" s="22"/>
      <c r="E19" s="22"/>
      <c r="F19" s="23"/>
      <c r="G19" s="41"/>
      <c r="H19" s="17" t="str">
        <f t="shared" si="0"/>
        <v/>
      </c>
      <c r="I19" s="42"/>
    </row>
    <row r="20" spans="2:9" x14ac:dyDescent="0.2">
      <c r="B20" s="108" t="s">
        <v>1795</v>
      </c>
      <c r="C20" s="37" t="s">
        <v>1779</v>
      </c>
      <c r="D20" s="64" t="s">
        <v>13</v>
      </c>
      <c r="E20" s="22"/>
      <c r="F20" s="23"/>
      <c r="G20" s="44"/>
      <c r="H20" s="17">
        <f t="shared" si="0"/>
        <v>0</v>
      </c>
      <c r="I20" s="42"/>
    </row>
    <row r="21" spans="2:9" x14ac:dyDescent="0.2">
      <c r="B21" s="107"/>
      <c r="D21" s="22"/>
      <c r="E21" s="22"/>
      <c r="F21" s="23"/>
      <c r="G21" s="41"/>
      <c r="H21" s="17" t="str">
        <f t="shared" si="0"/>
        <v/>
      </c>
      <c r="I21" s="45"/>
    </row>
    <row r="22" spans="2:9" x14ac:dyDescent="0.2">
      <c r="B22" s="108" t="s">
        <v>1794</v>
      </c>
      <c r="C22" s="37" t="s">
        <v>1777</v>
      </c>
      <c r="D22" s="64" t="s">
        <v>13</v>
      </c>
      <c r="E22" s="38"/>
      <c r="F22" s="23"/>
      <c r="G22" s="46"/>
      <c r="H22" s="17">
        <f t="shared" si="0"/>
        <v>0</v>
      </c>
    </row>
    <row r="23" spans="2:9" x14ac:dyDescent="0.2">
      <c r="B23" s="107"/>
      <c r="D23" s="22"/>
      <c r="E23" s="38"/>
      <c r="F23" s="23"/>
      <c r="G23" s="46"/>
      <c r="H23" s="17" t="str">
        <f t="shared" si="0"/>
        <v/>
      </c>
    </row>
    <row r="24" spans="2:9" x14ac:dyDescent="0.2">
      <c r="B24" s="108" t="s">
        <v>1793</v>
      </c>
      <c r="C24" s="37" t="s">
        <v>1775</v>
      </c>
      <c r="D24" s="64" t="s">
        <v>13</v>
      </c>
      <c r="E24" s="38"/>
      <c r="F24" s="23"/>
      <c r="G24" s="39"/>
      <c r="H24" s="17">
        <f t="shared" si="0"/>
        <v>0</v>
      </c>
    </row>
    <row r="25" spans="2:9" x14ac:dyDescent="0.2">
      <c r="B25" s="107"/>
      <c r="D25" s="22"/>
      <c r="E25" s="38"/>
      <c r="F25" s="23"/>
      <c r="G25" s="46"/>
      <c r="H25" s="17" t="str">
        <f t="shared" si="0"/>
        <v/>
      </c>
    </row>
    <row r="26" spans="2:9" x14ac:dyDescent="0.2">
      <c r="B26" s="108" t="s">
        <v>1792</v>
      </c>
      <c r="C26" s="37" t="s">
        <v>1773</v>
      </c>
      <c r="D26" s="64" t="s">
        <v>13</v>
      </c>
      <c r="E26" s="38"/>
      <c r="F26" s="23"/>
      <c r="G26" s="44"/>
      <c r="H26" s="17">
        <f t="shared" si="0"/>
        <v>0</v>
      </c>
    </row>
    <row r="27" spans="2:9" x14ac:dyDescent="0.2">
      <c r="B27" s="107"/>
      <c r="D27" s="22"/>
      <c r="E27" s="38"/>
      <c r="F27" s="23"/>
      <c r="G27" s="46"/>
      <c r="H27" s="17" t="str">
        <f t="shared" si="0"/>
        <v/>
      </c>
    </row>
    <row r="28" spans="2:9" ht="24" customHeight="1" x14ac:dyDescent="0.2">
      <c r="B28" s="108" t="s">
        <v>1791</v>
      </c>
      <c r="C28" s="37" t="s">
        <v>1771</v>
      </c>
      <c r="D28" s="64" t="s">
        <v>13</v>
      </c>
      <c r="E28" s="22"/>
      <c r="F28" s="23"/>
      <c r="G28" s="41"/>
      <c r="H28" s="17">
        <f t="shared" si="0"/>
        <v>0</v>
      </c>
      <c r="I28" s="42"/>
    </row>
    <row r="29" spans="2:9" x14ac:dyDescent="0.2">
      <c r="B29" s="107"/>
      <c r="D29" s="22"/>
      <c r="E29" s="22"/>
      <c r="F29" s="23"/>
      <c r="G29" s="41"/>
      <c r="H29" s="17" t="str">
        <f t="shared" si="0"/>
        <v/>
      </c>
      <c r="I29" s="42"/>
    </row>
    <row r="30" spans="2:9" x14ac:dyDescent="0.2">
      <c r="B30" s="108" t="s">
        <v>1790</v>
      </c>
      <c r="C30" s="37" t="s">
        <v>1789</v>
      </c>
      <c r="D30" s="64" t="s">
        <v>13</v>
      </c>
      <c r="E30" s="22"/>
      <c r="F30" s="23"/>
      <c r="G30" s="39"/>
      <c r="H30" s="17">
        <f t="shared" si="0"/>
        <v>0</v>
      </c>
      <c r="I30" s="43"/>
    </row>
    <row r="31" spans="2:9" x14ac:dyDescent="0.2">
      <c r="B31" s="107"/>
      <c r="D31" s="15"/>
      <c r="E31" s="15"/>
      <c r="F31" s="26"/>
      <c r="G31" s="29"/>
      <c r="H31" s="17" t="str">
        <f t="shared" si="0"/>
        <v/>
      </c>
      <c r="I31" s="18"/>
    </row>
    <row r="32" spans="2:9" s="37" customFormat="1" ht="24.95" customHeight="1" x14ac:dyDescent="0.2">
      <c r="B32" s="108" t="s">
        <v>1788</v>
      </c>
      <c r="C32" s="57" t="s">
        <v>1787</v>
      </c>
      <c r="D32" s="22"/>
      <c r="E32" s="15"/>
      <c r="F32" s="26"/>
      <c r="G32" s="29"/>
      <c r="H32" s="17" t="str">
        <f t="shared" si="0"/>
        <v/>
      </c>
      <c r="I32" s="18"/>
    </row>
    <row r="33" spans="2:9" x14ac:dyDescent="0.2">
      <c r="B33" s="107"/>
      <c r="D33" s="22"/>
      <c r="E33" s="22"/>
      <c r="F33" s="23"/>
      <c r="G33" s="39"/>
      <c r="H33" s="17" t="str">
        <f t="shared" si="0"/>
        <v/>
      </c>
      <c r="I33" s="43"/>
    </row>
    <row r="34" spans="2:9" x14ac:dyDescent="0.2">
      <c r="B34" s="108" t="s">
        <v>1786</v>
      </c>
      <c r="C34" s="37" t="s">
        <v>1785</v>
      </c>
      <c r="D34" s="64" t="s">
        <v>38</v>
      </c>
      <c r="E34" s="22"/>
      <c r="F34" s="23"/>
      <c r="G34" s="39"/>
      <c r="H34" s="17">
        <f t="shared" si="0"/>
        <v>0</v>
      </c>
      <c r="I34" s="43"/>
    </row>
    <row r="35" spans="2:9" x14ac:dyDescent="0.2">
      <c r="B35" s="107"/>
      <c r="D35" s="22"/>
      <c r="E35" s="22"/>
      <c r="F35" s="23"/>
      <c r="G35" s="47"/>
      <c r="H35" s="17" t="str">
        <f t="shared" si="0"/>
        <v/>
      </c>
      <c r="I35" s="42"/>
    </row>
    <row r="36" spans="2:9" x14ac:dyDescent="0.2">
      <c r="B36" s="108" t="s">
        <v>1784</v>
      </c>
      <c r="C36" s="37" t="s">
        <v>1783</v>
      </c>
      <c r="D36" s="64" t="s">
        <v>38</v>
      </c>
      <c r="E36" s="22"/>
      <c r="F36" s="23"/>
      <c r="G36" s="47"/>
      <c r="H36" s="17">
        <f t="shared" si="0"/>
        <v>0</v>
      </c>
      <c r="I36" s="42"/>
    </row>
    <row r="37" spans="2:9" x14ac:dyDescent="0.2">
      <c r="B37" s="107"/>
      <c r="D37" s="22"/>
      <c r="E37" s="22"/>
      <c r="F37" s="23"/>
      <c r="G37" s="44"/>
      <c r="H37" s="17" t="str">
        <f t="shared" si="0"/>
        <v/>
      </c>
      <c r="I37" s="42"/>
    </row>
    <row r="38" spans="2:9" x14ac:dyDescent="0.2">
      <c r="B38" s="108" t="s">
        <v>1782</v>
      </c>
      <c r="C38" s="37" t="s">
        <v>1781</v>
      </c>
      <c r="D38" s="64" t="s">
        <v>38</v>
      </c>
      <c r="E38" s="22"/>
      <c r="F38" s="23"/>
      <c r="G38" s="44"/>
      <c r="H38" s="17">
        <f t="shared" si="0"/>
        <v>0</v>
      </c>
      <c r="I38" s="42"/>
    </row>
    <row r="39" spans="2:9" x14ac:dyDescent="0.2">
      <c r="B39" s="107"/>
      <c r="D39" s="22"/>
      <c r="E39" s="22"/>
      <c r="F39" s="22"/>
      <c r="G39" s="41"/>
      <c r="H39" s="17" t="str">
        <f t="shared" si="0"/>
        <v/>
      </c>
      <c r="I39" s="42"/>
    </row>
    <row r="40" spans="2:9" x14ac:dyDescent="0.2">
      <c r="B40" s="108" t="s">
        <v>1780</v>
      </c>
      <c r="C40" s="37" t="s">
        <v>1779</v>
      </c>
      <c r="D40" s="64" t="s">
        <v>38</v>
      </c>
      <c r="E40" s="22"/>
      <c r="F40" s="22"/>
      <c r="G40" s="41"/>
      <c r="H40" s="17">
        <f t="shared" si="0"/>
        <v>0</v>
      </c>
      <c r="I40" s="42"/>
    </row>
    <row r="41" spans="2:9" x14ac:dyDescent="0.2">
      <c r="B41" s="107"/>
      <c r="D41" s="22"/>
      <c r="E41" s="22"/>
      <c r="F41" s="22"/>
      <c r="G41" s="39"/>
      <c r="H41" s="17" t="str">
        <f t="shared" si="0"/>
        <v/>
      </c>
      <c r="I41" s="42"/>
    </row>
    <row r="42" spans="2:9" x14ac:dyDescent="0.2">
      <c r="B42" s="108" t="s">
        <v>1778</v>
      </c>
      <c r="C42" s="37" t="s">
        <v>1777</v>
      </c>
      <c r="D42" s="64" t="s">
        <v>38</v>
      </c>
      <c r="E42" s="22"/>
      <c r="F42" s="22"/>
      <c r="G42" s="39"/>
      <c r="H42" s="17">
        <f t="shared" si="0"/>
        <v>0</v>
      </c>
      <c r="I42" s="42"/>
    </row>
    <row r="43" spans="2:9" x14ac:dyDescent="0.2">
      <c r="B43" s="107"/>
      <c r="D43" s="22"/>
      <c r="E43" s="22"/>
      <c r="F43" s="22"/>
      <c r="G43" s="39"/>
      <c r="H43" s="17" t="str">
        <f t="shared" si="0"/>
        <v/>
      </c>
      <c r="I43" s="42"/>
    </row>
    <row r="44" spans="2:9" x14ac:dyDescent="0.2">
      <c r="B44" s="108" t="s">
        <v>1776</v>
      </c>
      <c r="C44" s="37" t="s">
        <v>1775</v>
      </c>
      <c r="D44" s="64" t="s">
        <v>38</v>
      </c>
      <c r="E44" s="22"/>
      <c r="F44" s="22"/>
      <c r="G44" s="39"/>
      <c r="H44" s="17">
        <f t="shared" si="0"/>
        <v>0</v>
      </c>
      <c r="I44" s="42"/>
    </row>
    <row r="45" spans="2:9" x14ac:dyDescent="0.2">
      <c r="B45" s="107"/>
      <c r="D45" s="22"/>
      <c r="E45" s="22"/>
      <c r="F45" s="22"/>
      <c r="G45" s="39"/>
      <c r="H45" s="17" t="str">
        <f t="shared" si="0"/>
        <v/>
      </c>
      <c r="I45" s="42"/>
    </row>
    <row r="46" spans="2:9" x14ac:dyDescent="0.2">
      <c r="B46" s="108" t="s">
        <v>1774</v>
      </c>
      <c r="C46" s="37" t="s">
        <v>1773</v>
      </c>
      <c r="D46" s="64" t="s">
        <v>38</v>
      </c>
      <c r="E46" s="22"/>
      <c r="F46" s="22"/>
      <c r="G46" s="39"/>
      <c r="H46" s="17">
        <f t="shared" si="0"/>
        <v>0</v>
      </c>
      <c r="I46" s="42"/>
    </row>
    <row r="47" spans="2:9" x14ac:dyDescent="0.2">
      <c r="B47" s="107"/>
      <c r="D47" s="22"/>
      <c r="E47" s="22"/>
      <c r="F47" s="22"/>
      <c r="G47" s="39"/>
      <c r="H47" s="17" t="str">
        <f t="shared" si="0"/>
        <v/>
      </c>
      <c r="I47" s="42"/>
    </row>
    <row r="48" spans="2:9" x14ac:dyDescent="0.2">
      <c r="B48" s="108" t="s">
        <v>1772</v>
      </c>
      <c r="C48" s="37" t="s">
        <v>1771</v>
      </c>
      <c r="D48" s="64" t="s">
        <v>38</v>
      </c>
      <c r="E48" s="22"/>
      <c r="F48" s="22"/>
      <c r="G48" s="39"/>
      <c r="H48" s="17">
        <f t="shared" si="0"/>
        <v>0</v>
      </c>
      <c r="I48" s="42"/>
    </row>
    <row r="49" spans="1:9" x14ac:dyDescent="0.2">
      <c r="B49" s="107"/>
      <c r="D49" s="22"/>
      <c r="E49" s="22"/>
      <c r="F49" s="22"/>
      <c r="G49" s="48"/>
      <c r="H49" s="17" t="str">
        <f t="shared" si="0"/>
        <v/>
      </c>
      <c r="I49" s="42"/>
    </row>
    <row r="50" spans="1:9" x14ac:dyDescent="0.2">
      <c r="B50" s="108" t="s">
        <v>1770</v>
      </c>
      <c r="C50" s="37" t="s">
        <v>1769</v>
      </c>
      <c r="D50" s="64" t="s">
        <v>38</v>
      </c>
      <c r="E50" s="22"/>
      <c r="F50" s="22"/>
      <c r="G50" s="48"/>
      <c r="H50" s="17">
        <f t="shared" si="0"/>
        <v>0</v>
      </c>
      <c r="I50" s="42"/>
    </row>
    <row r="51" spans="1:9" x14ac:dyDescent="0.2">
      <c r="B51" s="107"/>
      <c r="C51" s="54"/>
      <c r="D51" s="22"/>
      <c r="E51" s="22"/>
      <c r="F51" s="22"/>
      <c r="G51" s="39"/>
      <c r="H51" s="17" t="str">
        <f t="shared" si="0"/>
        <v/>
      </c>
      <c r="I51" s="42"/>
    </row>
    <row r="52" spans="1:9" x14ac:dyDescent="0.2">
      <c r="A52" s="30"/>
      <c r="B52" s="108" t="s">
        <v>1768</v>
      </c>
      <c r="C52" s="37" t="s">
        <v>1767</v>
      </c>
      <c r="D52" s="64" t="s">
        <v>38</v>
      </c>
      <c r="E52" s="22"/>
      <c r="F52" s="22"/>
      <c r="G52" s="39"/>
      <c r="H52" s="17">
        <f t="shared" si="0"/>
        <v>0</v>
      </c>
      <c r="I52" s="42"/>
    </row>
    <row r="53" spans="1:9" x14ac:dyDescent="0.2">
      <c r="B53" s="107"/>
      <c r="D53" s="22"/>
      <c r="E53" s="22"/>
      <c r="F53" s="22"/>
      <c r="G53" s="39"/>
      <c r="H53" s="17" t="str">
        <f t="shared" si="0"/>
        <v/>
      </c>
      <c r="I53" s="42"/>
    </row>
    <row r="54" spans="1:9" x14ac:dyDescent="0.2">
      <c r="B54" s="108" t="s">
        <v>1766</v>
      </c>
      <c r="C54" s="37" t="s">
        <v>1765</v>
      </c>
      <c r="D54" s="22"/>
      <c r="E54" s="22"/>
      <c r="F54" s="22"/>
      <c r="G54" s="39"/>
      <c r="H54" s="17" t="str">
        <f t="shared" si="0"/>
        <v/>
      </c>
      <c r="I54" s="42"/>
    </row>
    <row r="55" spans="1:9" x14ac:dyDescent="0.2">
      <c r="B55" s="107"/>
      <c r="D55" s="22"/>
      <c r="E55" s="22"/>
      <c r="F55" s="22"/>
      <c r="G55" s="39"/>
      <c r="H55" s="17" t="str">
        <f t="shared" si="0"/>
        <v/>
      </c>
      <c r="I55" s="42"/>
    </row>
    <row r="56" spans="1:9" x14ac:dyDescent="0.2">
      <c r="B56" s="108" t="s">
        <v>1764</v>
      </c>
      <c r="C56" s="37" t="s">
        <v>1763</v>
      </c>
      <c r="D56" s="64" t="s">
        <v>27</v>
      </c>
      <c r="E56" s="22"/>
      <c r="F56" s="22"/>
      <c r="G56" s="39"/>
      <c r="H56" s="17">
        <f t="shared" si="0"/>
        <v>0</v>
      </c>
      <c r="I56" s="42"/>
    </row>
    <row r="57" spans="1:9" x14ac:dyDescent="0.2">
      <c r="B57" s="107"/>
      <c r="D57" s="38"/>
      <c r="E57" s="38"/>
      <c r="F57" s="38"/>
      <c r="G57" s="39"/>
      <c r="H57" s="17" t="str">
        <f t="shared" si="0"/>
        <v/>
      </c>
    </row>
    <row r="58" spans="1:9" x14ac:dyDescent="0.2">
      <c r="B58" s="108" t="s">
        <v>1762</v>
      </c>
      <c r="C58" s="37" t="s">
        <v>1761</v>
      </c>
      <c r="D58" s="64" t="s">
        <v>27</v>
      </c>
      <c r="E58" s="22"/>
      <c r="F58" s="22"/>
      <c r="G58" s="39"/>
      <c r="H58" s="17">
        <f t="shared" si="0"/>
        <v>0</v>
      </c>
      <c r="I58" s="42"/>
    </row>
    <row r="59" spans="1:9" x14ac:dyDescent="0.2">
      <c r="B59" s="107"/>
      <c r="D59" s="22"/>
      <c r="E59" s="38"/>
      <c r="F59" s="38"/>
      <c r="G59" s="39"/>
      <c r="H59" s="17" t="str">
        <f t="shared" si="0"/>
        <v/>
      </c>
      <c r="I59" s="49"/>
    </row>
    <row r="60" spans="1:9" x14ac:dyDescent="0.2">
      <c r="B60" s="108" t="s">
        <v>1760</v>
      </c>
      <c r="C60" s="37" t="s">
        <v>1759</v>
      </c>
      <c r="D60" s="64" t="s">
        <v>27</v>
      </c>
      <c r="E60" s="38"/>
      <c r="F60" s="38"/>
      <c r="G60" s="39"/>
      <c r="H60" s="17">
        <f t="shared" si="0"/>
        <v>0</v>
      </c>
    </row>
    <row r="61" spans="1:9" x14ac:dyDescent="0.2">
      <c r="B61" s="107"/>
      <c r="D61" s="22"/>
      <c r="E61" s="22"/>
      <c r="F61" s="22"/>
      <c r="G61" s="39"/>
      <c r="H61" s="17" t="str">
        <f t="shared" si="0"/>
        <v/>
      </c>
      <c r="I61" s="42"/>
    </row>
    <row r="62" spans="1:9" x14ac:dyDescent="0.2">
      <c r="B62" s="108" t="s">
        <v>1758</v>
      </c>
      <c r="C62" s="37" t="s">
        <v>1757</v>
      </c>
      <c r="D62" s="22"/>
      <c r="E62" s="22"/>
      <c r="F62" s="22"/>
      <c r="G62" s="39"/>
      <c r="H62" s="17" t="str">
        <f t="shared" si="0"/>
        <v/>
      </c>
      <c r="I62" s="42"/>
    </row>
    <row r="63" spans="1:9" x14ac:dyDescent="0.2">
      <c r="B63" s="107"/>
      <c r="D63" s="22"/>
      <c r="E63" s="22"/>
      <c r="F63" s="22"/>
      <c r="G63" s="39"/>
      <c r="H63" s="17" t="str">
        <f t="shared" si="0"/>
        <v/>
      </c>
      <c r="I63" s="42"/>
    </row>
    <row r="64" spans="1:9" x14ac:dyDescent="0.2">
      <c r="B64" s="108" t="s">
        <v>1756</v>
      </c>
      <c r="C64" s="37" t="s">
        <v>1755</v>
      </c>
      <c r="D64" s="64" t="s">
        <v>27</v>
      </c>
      <c r="E64" s="22"/>
      <c r="F64" s="22"/>
      <c r="G64" s="39"/>
      <c r="H64" s="17">
        <f t="shared" si="0"/>
        <v>0</v>
      </c>
      <c r="I64" s="42"/>
    </row>
    <row r="65" spans="2:9" x14ac:dyDescent="0.2">
      <c r="B65" s="107"/>
      <c r="C65" s="54"/>
      <c r="D65" s="22"/>
      <c r="E65" s="22"/>
      <c r="F65" s="22"/>
      <c r="G65" s="39"/>
      <c r="H65" s="17" t="str">
        <f t="shared" si="0"/>
        <v/>
      </c>
      <c r="I65" s="42"/>
    </row>
    <row r="66" spans="2:9" x14ac:dyDescent="0.2">
      <c r="B66" s="108" t="s">
        <v>1754</v>
      </c>
      <c r="C66" s="37" t="s">
        <v>1753</v>
      </c>
      <c r="D66" s="64" t="s">
        <v>27</v>
      </c>
      <c r="E66" s="22"/>
      <c r="F66" s="22"/>
      <c r="G66" s="39"/>
      <c r="H66" s="17">
        <f t="shared" si="0"/>
        <v>0</v>
      </c>
      <c r="I66" s="42"/>
    </row>
    <row r="67" spans="2:9" x14ac:dyDescent="0.2">
      <c r="B67" s="107"/>
      <c r="C67" s="54"/>
      <c r="D67" s="22"/>
      <c r="E67" s="22"/>
      <c r="F67" s="22"/>
      <c r="G67" s="39"/>
      <c r="H67" s="17" t="str">
        <f t="shared" si="0"/>
        <v/>
      </c>
      <c r="I67" s="42"/>
    </row>
    <row r="68" spans="2:9" x14ac:dyDescent="0.2">
      <c r="B68" s="108" t="s">
        <v>1752</v>
      </c>
      <c r="C68" s="37" t="s">
        <v>1751</v>
      </c>
      <c r="D68" s="64" t="s">
        <v>27</v>
      </c>
      <c r="E68" s="22"/>
      <c r="F68" s="22"/>
      <c r="G68" s="39"/>
      <c r="H68" s="17">
        <f t="shared" si="0"/>
        <v>0</v>
      </c>
      <c r="I68" s="42"/>
    </row>
    <row r="69" spans="2:9" x14ac:dyDescent="0.2">
      <c r="B69" s="107"/>
      <c r="D69" s="22"/>
      <c r="E69" s="22"/>
      <c r="F69" s="22"/>
      <c r="G69" s="39"/>
      <c r="H69" s="17" t="str">
        <f t="shared" si="0"/>
        <v/>
      </c>
      <c r="I69" s="42"/>
    </row>
    <row r="70" spans="2:9" ht="24.6" customHeight="1" x14ac:dyDescent="0.2">
      <c r="B70" s="108" t="s">
        <v>1750</v>
      </c>
      <c r="C70" s="57" t="s">
        <v>1749</v>
      </c>
      <c r="D70" s="64" t="s">
        <v>6</v>
      </c>
      <c r="E70" s="22"/>
      <c r="F70" s="22"/>
      <c r="G70" s="39"/>
      <c r="H70" s="17">
        <f t="shared" si="0"/>
        <v>0</v>
      </c>
      <c r="I70" s="42"/>
    </row>
    <row r="71" spans="2:9" x14ac:dyDescent="0.2">
      <c r="B71" s="107"/>
      <c r="C71" s="54"/>
      <c r="D71" s="22"/>
      <c r="E71" s="22"/>
      <c r="F71" s="22"/>
      <c r="G71" s="39"/>
      <c r="H71" s="17" t="str">
        <f t="shared" si="0"/>
        <v/>
      </c>
      <c r="I71" s="42"/>
    </row>
    <row r="72" spans="2:9" x14ac:dyDescent="0.2">
      <c r="B72" s="107" t="s">
        <v>1748</v>
      </c>
      <c r="C72" s="36" t="s">
        <v>1747</v>
      </c>
      <c r="D72" s="64" t="s">
        <v>6</v>
      </c>
      <c r="E72" s="22"/>
      <c r="F72" s="22"/>
      <c r="G72" s="39"/>
      <c r="H72" s="17">
        <f t="shared" si="0"/>
        <v>0</v>
      </c>
      <c r="I72" s="42"/>
    </row>
    <row r="73" spans="2:9" x14ac:dyDescent="0.2">
      <c r="B73" s="107"/>
      <c r="D73" s="22"/>
      <c r="E73" s="22"/>
      <c r="F73" s="22"/>
      <c r="G73" s="39"/>
      <c r="H73" s="17" t="str">
        <f t="shared" ref="H73:H164" si="1">IF(D73="","",F73*G73)</f>
        <v/>
      </c>
      <c r="I73" s="42"/>
    </row>
    <row r="74" spans="2:9" ht="25.5" x14ac:dyDescent="0.2">
      <c r="B74" s="107" t="s">
        <v>1746</v>
      </c>
      <c r="C74" s="55" t="s">
        <v>2763</v>
      </c>
      <c r="D74" s="64" t="s">
        <v>6</v>
      </c>
      <c r="E74" s="22"/>
      <c r="F74" s="22"/>
      <c r="G74" s="39"/>
      <c r="H74" s="17">
        <f t="shared" ref="H74" si="2">IF(D74="","",F74*G74)</f>
        <v>0</v>
      </c>
      <c r="I74" s="42"/>
    </row>
    <row r="75" spans="2:9" x14ac:dyDescent="0.2">
      <c r="B75" s="107"/>
      <c r="D75" s="22"/>
      <c r="E75" s="22"/>
      <c r="F75" s="22"/>
      <c r="G75" s="39"/>
      <c r="H75" s="17"/>
      <c r="I75" s="42"/>
    </row>
    <row r="76" spans="2:9" s="30" customFormat="1" ht="19.5" customHeight="1" x14ac:dyDescent="0.2">
      <c r="B76" s="106" t="str">
        <f>$B$10</f>
        <v>C12.3</v>
      </c>
      <c r="C76" s="31" t="s">
        <v>14</v>
      </c>
      <c r="D76" s="32"/>
      <c r="E76" s="32"/>
      <c r="F76" s="33"/>
      <c r="G76" s="32"/>
      <c r="H76" s="34">
        <f>SUM(H9:H75)</f>
        <v>0</v>
      </c>
      <c r="I76" s="35"/>
    </row>
    <row r="77" spans="2:9" x14ac:dyDescent="0.2">
      <c r="B77" s="449" t="str">
        <f>Client1</f>
        <v>Province of KwaZulu-Natal</v>
      </c>
      <c r="C77" s="449"/>
      <c r="D77" s="449"/>
      <c r="E77" s="449"/>
      <c r="F77" s="450" t="str">
        <f>"Contract No. "&amp;ContractNo</f>
        <v>Contract No. ZNB01127/00000/00/HOD/INF/21/T</v>
      </c>
      <c r="G77" s="450"/>
      <c r="H77" s="450"/>
    </row>
    <row r="78" spans="2:9" x14ac:dyDescent="0.2">
      <c r="B78" s="449" t="str">
        <f>Client2</f>
        <v>Department of Transport</v>
      </c>
      <c r="C78" s="449"/>
      <c r="D78" s="449"/>
      <c r="E78" s="449"/>
      <c r="F78" s="450"/>
      <c r="G78" s="450"/>
      <c r="H78" s="450"/>
    </row>
    <row r="79" spans="2:9" x14ac:dyDescent="0.2">
      <c r="B79" s="452"/>
      <c r="C79" s="452"/>
      <c r="D79" s="452"/>
      <c r="E79" s="452"/>
      <c r="F79" s="451"/>
      <c r="G79" s="451"/>
      <c r="H79" s="451"/>
    </row>
    <row r="80" spans="2:9" x14ac:dyDescent="0.2">
      <c r="B80" s="443" t="s">
        <v>8</v>
      </c>
      <c r="C80" s="444"/>
      <c r="D80" s="444"/>
      <c r="E80" s="444"/>
      <c r="F80" s="444"/>
      <c r="G80" s="444"/>
      <c r="H80" s="453" t="str">
        <f>$H$4</f>
        <v>CHAPTER C12.3</v>
      </c>
      <c r="I80" s="6"/>
    </row>
    <row r="81" spans="2:9" x14ac:dyDescent="0.2">
      <c r="B81" s="445" t="str">
        <f>ContractDescription</f>
        <v>REHABILITATION OF PROVINCIAL ROAD P47-3 (KM 38.00 TO KM 48.00) IN THE EMPANGENI REGION</v>
      </c>
      <c r="C81" s="446"/>
      <c r="D81" s="446"/>
      <c r="E81" s="446"/>
      <c r="F81" s="446"/>
      <c r="G81" s="446"/>
      <c r="H81" s="450"/>
      <c r="I81" s="8"/>
    </row>
    <row r="82" spans="2:9" x14ac:dyDescent="0.2">
      <c r="B82" s="445"/>
      <c r="C82" s="446"/>
      <c r="D82" s="446"/>
      <c r="E82" s="446"/>
      <c r="F82" s="446"/>
      <c r="G82" s="446"/>
      <c r="H82" s="450"/>
      <c r="I82" s="8"/>
    </row>
    <row r="83" spans="2:9" x14ac:dyDescent="0.2">
      <c r="B83" s="447"/>
      <c r="C83" s="448"/>
      <c r="D83" s="448"/>
      <c r="E83" s="448"/>
      <c r="F83" s="448"/>
      <c r="G83" s="448"/>
      <c r="H83" s="451"/>
      <c r="I83" s="8"/>
    </row>
    <row r="84" spans="2:9" s="9" customFormat="1" ht="24.95" customHeight="1" x14ac:dyDescent="0.2">
      <c r="B84" s="72" t="s">
        <v>0</v>
      </c>
      <c r="C84" s="11" t="s">
        <v>1</v>
      </c>
      <c r="D84" s="11" t="s">
        <v>2</v>
      </c>
      <c r="E84" s="11" t="s">
        <v>10</v>
      </c>
      <c r="F84" s="11" t="s">
        <v>3</v>
      </c>
      <c r="G84" s="11" t="s">
        <v>4</v>
      </c>
      <c r="H84" s="11" t="s">
        <v>5</v>
      </c>
      <c r="I84" s="12"/>
    </row>
    <row r="85" spans="2:9" s="30" customFormat="1" ht="19.5" customHeight="1" x14ac:dyDescent="0.2">
      <c r="B85" s="76"/>
      <c r="C85" s="31" t="s">
        <v>29</v>
      </c>
      <c r="D85" s="32"/>
      <c r="E85" s="32"/>
      <c r="F85" s="33"/>
      <c r="G85" s="32"/>
      <c r="H85" s="34">
        <f>H76</f>
        <v>0</v>
      </c>
      <c r="I85" s="35"/>
    </row>
    <row r="86" spans="2:9" x14ac:dyDescent="0.2">
      <c r="B86" s="107"/>
      <c r="D86" s="22"/>
      <c r="E86" s="22"/>
      <c r="F86" s="22"/>
      <c r="G86" s="39"/>
      <c r="H86" s="17"/>
      <c r="I86" s="42"/>
    </row>
    <row r="87" spans="2:9" ht="26.1" customHeight="1" x14ac:dyDescent="0.2">
      <c r="B87" s="107" t="s">
        <v>1745</v>
      </c>
      <c r="C87" s="55" t="s">
        <v>1744</v>
      </c>
      <c r="D87" s="64" t="s">
        <v>6</v>
      </c>
      <c r="E87" s="22"/>
      <c r="F87" s="22"/>
      <c r="G87" s="39"/>
      <c r="H87" s="17">
        <f t="shared" si="1"/>
        <v>0</v>
      </c>
      <c r="I87" s="42"/>
    </row>
    <row r="88" spans="2:9" x14ac:dyDescent="0.2">
      <c r="B88" s="107"/>
      <c r="D88" s="22"/>
      <c r="E88" s="22"/>
      <c r="F88" s="22"/>
      <c r="G88" s="39"/>
      <c r="H88" s="17" t="str">
        <f t="shared" si="1"/>
        <v/>
      </c>
      <c r="I88" s="42"/>
    </row>
    <row r="89" spans="2:9" ht="24" customHeight="1" x14ac:dyDescent="0.2">
      <c r="B89" s="107" t="s">
        <v>1743</v>
      </c>
      <c r="C89" s="55" t="s">
        <v>1742</v>
      </c>
      <c r="D89" s="64" t="s">
        <v>38</v>
      </c>
      <c r="E89" s="22"/>
      <c r="F89" s="22"/>
      <c r="G89" s="39"/>
      <c r="H89" s="17">
        <f t="shared" si="1"/>
        <v>0</v>
      </c>
      <c r="I89" s="42"/>
    </row>
    <row r="90" spans="2:9" x14ac:dyDescent="0.2">
      <c r="B90" s="107"/>
      <c r="D90" s="22"/>
      <c r="E90" s="22"/>
      <c r="F90" s="22"/>
      <c r="G90" s="39"/>
      <c r="H90" s="17" t="str">
        <f t="shared" si="1"/>
        <v/>
      </c>
      <c r="I90" s="42"/>
    </row>
    <row r="91" spans="2:9" ht="24.6" customHeight="1" x14ac:dyDescent="0.2">
      <c r="B91" s="107" t="s">
        <v>1741</v>
      </c>
      <c r="C91" s="55" t="s">
        <v>1740</v>
      </c>
      <c r="D91" s="15" t="s">
        <v>26</v>
      </c>
      <c r="E91" s="22"/>
      <c r="F91" s="22"/>
      <c r="G91" s="39"/>
      <c r="H91" s="17">
        <f t="shared" si="1"/>
        <v>0</v>
      </c>
      <c r="I91" s="42"/>
    </row>
    <row r="92" spans="2:9" x14ac:dyDescent="0.2">
      <c r="B92" s="107"/>
      <c r="C92" s="54"/>
      <c r="D92" s="22"/>
      <c r="E92" s="22"/>
      <c r="F92" s="22"/>
      <c r="G92" s="39"/>
      <c r="H92" s="17" t="str">
        <f t="shared" si="1"/>
        <v/>
      </c>
      <c r="I92" s="42"/>
    </row>
    <row r="93" spans="2:9" ht="25.5" x14ac:dyDescent="0.2">
      <c r="B93" s="50" t="s">
        <v>1739</v>
      </c>
      <c r="C93" s="55" t="s">
        <v>2764</v>
      </c>
      <c r="D93" s="21" t="s">
        <v>38</v>
      </c>
      <c r="E93" s="22"/>
      <c r="F93" s="22"/>
      <c r="G93" s="39"/>
      <c r="H93" s="17">
        <f t="shared" si="1"/>
        <v>0</v>
      </c>
      <c r="I93" s="42"/>
    </row>
    <row r="94" spans="2:9" x14ac:dyDescent="0.2">
      <c r="B94" s="107"/>
      <c r="C94" s="54"/>
      <c r="D94" s="22"/>
      <c r="E94" s="22"/>
      <c r="F94" s="22"/>
      <c r="G94" s="39"/>
      <c r="H94" s="17" t="str">
        <f t="shared" si="1"/>
        <v/>
      </c>
      <c r="I94" s="42"/>
    </row>
    <row r="95" spans="2:9" ht="38.25" x14ac:dyDescent="0.2">
      <c r="B95" s="107" t="s">
        <v>1738</v>
      </c>
      <c r="C95" s="55" t="s">
        <v>1737</v>
      </c>
      <c r="D95" s="21" t="s">
        <v>38</v>
      </c>
      <c r="E95" s="22"/>
      <c r="F95" s="22"/>
      <c r="G95" s="39"/>
      <c r="H95" s="17">
        <f t="shared" si="1"/>
        <v>0</v>
      </c>
      <c r="I95" s="42"/>
    </row>
    <row r="96" spans="2:9" x14ac:dyDescent="0.2">
      <c r="B96" s="107"/>
      <c r="D96" s="22"/>
      <c r="E96" s="22"/>
      <c r="F96" s="22"/>
      <c r="G96" s="39"/>
      <c r="H96" s="17" t="str">
        <f t="shared" si="1"/>
        <v/>
      </c>
      <c r="I96" s="42"/>
    </row>
    <row r="97" spans="2:9" ht="26.1" customHeight="1" x14ac:dyDescent="0.2">
      <c r="B97" s="50" t="s">
        <v>1736</v>
      </c>
      <c r="C97" s="55" t="s">
        <v>1735</v>
      </c>
      <c r="D97" s="21" t="s">
        <v>38</v>
      </c>
      <c r="E97" s="22"/>
      <c r="F97" s="22"/>
      <c r="G97" s="39"/>
      <c r="H97" s="17">
        <f t="shared" si="1"/>
        <v>0</v>
      </c>
      <c r="I97" s="42"/>
    </row>
    <row r="98" spans="2:9" x14ac:dyDescent="0.2">
      <c r="B98" s="107"/>
      <c r="D98" s="22"/>
      <c r="E98" s="22"/>
      <c r="F98" s="22"/>
      <c r="G98" s="39"/>
      <c r="H98" s="17" t="str">
        <f t="shared" si="1"/>
        <v/>
      </c>
      <c r="I98" s="42"/>
    </row>
    <row r="99" spans="2:9" x14ac:dyDescent="0.2">
      <c r="B99" s="108" t="s">
        <v>1734</v>
      </c>
      <c r="C99" s="37" t="s">
        <v>1733</v>
      </c>
      <c r="D99" s="64"/>
      <c r="E99" s="22"/>
      <c r="F99" s="22"/>
      <c r="G99" s="39"/>
      <c r="H99" s="17" t="str">
        <f t="shared" si="1"/>
        <v/>
      </c>
      <c r="I99" s="42"/>
    </row>
    <row r="100" spans="2:9" x14ac:dyDescent="0.2">
      <c r="B100" s="108"/>
      <c r="C100" s="1"/>
      <c r="D100" s="64"/>
      <c r="E100" s="22"/>
      <c r="F100" s="22"/>
      <c r="G100" s="39"/>
      <c r="H100" s="17" t="str">
        <f t="shared" si="1"/>
        <v/>
      </c>
      <c r="I100" s="42"/>
    </row>
    <row r="101" spans="2:9" x14ac:dyDescent="0.2">
      <c r="B101" s="108" t="s">
        <v>1732</v>
      </c>
      <c r="C101" s="37" t="s">
        <v>1731</v>
      </c>
      <c r="D101" s="64" t="s">
        <v>38</v>
      </c>
      <c r="E101" s="22"/>
      <c r="F101" s="22"/>
      <c r="G101" s="39"/>
      <c r="H101" s="17">
        <f t="shared" si="1"/>
        <v>0</v>
      </c>
      <c r="I101" s="42"/>
    </row>
    <row r="102" spans="2:9" x14ac:dyDescent="0.2">
      <c r="B102" s="111"/>
      <c r="C102" s="1"/>
      <c r="D102" s="64"/>
      <c r="E102" s="22"/>
      <c r="F102" s="22"/>
      <c r="G102" s="39"/>
      <c r="H102" s="17" t="str">
        <f t="shared" si="1"/>
        <v/>
      </c>
      <c r="I102" s="42"/>
    </row>
    <row r="103" spans="2:9" x14ac:dyDescent="0.2">
      <c r="B103" s="108" t="s">
        <v>1730</v>
      </c>
      <c r="C103" s="37" t="s">
        <v>1729</v>
      </c>
      <c r="D103" s="64" t="s">
        <v>6</v>
      </c>
      <c r="E103" s="22"/>
      <c r="F103" s="22"/>
      <c r="G103" s="39"/>
      <c r="H103" s="17">
        <f t="shared" si="1"/>
        <v>0</v>
      </c>
      <c r="I103" s="42"/>
    </row>
    <row r="104" spans="2:9" x14ac:dyDescent="0.2">
      <c r="B104" s="111"/>
      <c r="C104" s="1"/>
      <c r="D104" s="64"/>
      <c r="E104" s="22"/>
      <c r="F104" s="22"/>
      <c r="G104" s="39"/>
      <c r="H104" s="17" t="str">
        <f t="shared" si="1"/>
        <v/>
      </c>
      <c r="I104" s="42"/>
    </row>
    <row r="105" spans="2:9" x14ac:dyDescent="0.2">
      <c r="B105" s="108" t="s">
        <v>1728</v>
      </c>
      <c r="C105" s="37" t="s">
        <v>1727</v>
      </c>
      <c r="D105" s="64" t="s">
        <v>38</v>
      </c>
      <c r="E105" s="22"/>
      <c r="F105" s="22"/>
      <c r="G105" s="39"/>
      <c r="H105" s="17">
        <f t="shared" si="1"/>
        <v>0</v>
      </c>
      <c r="I105" s="42"/>
    </row>
    <row r="106" spans="2:9" x14ac:dyDescent="0.2">
      <c r="B106" s="50"/>
      <c r="C106" s="37"/>
      <c r="D106" s="64"/>
      <c r="E106" s="22"/>
      <c r="F106" s="22"/>
      <c r="G106" s="39"/>
      <c r="H106" s="17" t="str">
        <f t="shared" si="1"/>
        <v/>
      </c>
      <c r="I106" s="42"/>
    </row>
    <row r="107" spans="2:9" ht="14.25" x14ac:dyDescent="0.2">
      <c r="B107" s="108" t="s">
        <v>1726</v>
      </c>
      <c r="C107" s="37" t="s">
        <v>1725</v>
      </c>
      <c r="D107" s="22" t="s">
        <v>2728</v>
      </c>
      <c r="E107" s="22"/>
      <c r="F107" s="22"/>
      <c r="G107" s="39"/>
      <c r="H107" s="17">
        <f t="shared" si="1"/>
        <v>0</v>
      </c>
      <c r="I107" s="42"/>
    </row>
    <row r="108" spans="2:9" x14ac:dyDescent="0.2">
      <c r="B108" s="111"/>
      <c r="C108" s="54"/>
      <c r="D108" s="22"/>
      <c r="E108" s="22"/>
      <c r="F108" s="22"/>
      <c r="G108" s="39"/>
      <c r="H108" s="17" t="str">
        <f t="shared" si="1"/>
        <v/>
      </c>
      <c r="I108" s="42"/>
    </row>
    <row r="109" spans="2:9" ht="39" customHeight="1" x14ac:dyDescent="0.2">
      <c r="B109" s="108" t="s">
        <v>1724</v>
      </c>
      <c r="C109" s="57" t="s">
        <v>1723</v>
      </c>
      <c r="D109" s="15"/>
      <c r="E109" s="22"/>
      <c r="F109" s="22"/>
      <c r="G109" s="39"/>
      <c r="H109" s="17" t="str">
        <f t="shared" si="1"/>
        <v/>
      </c>
      <c r="I109" s="42"/>
    </row>
    <row r="110" spans="2:9" x14ac:dyDescent="0.2">
      <c r="B110" s="111"/>
      <c r="C110" s="1"/>
      <c r="D110" s="15"/>
      <c r="E110" s="22"/>
      <c r="F110" s="22"/>
      <c r="G110" s="39"/>
      <c r="H110" s="17" t="str">
        <f t="shared" si="1"/>
        <v/>
      </c>
      <c r="I110" s="42"/>
    </row>
    <row r="111" spans="2:9" x14ac:dyDescent="0.2">
      <c r="B111" s="108" t="s">
        <v>1722</v>
      </c>
      <c r="C111" s="37" t="s">
        <v>1716</v>
      </c>
      <c r="D111" s="64" t="s">
        <v>1711</v>
      </c>
      <c r="E111" s="22"/>
      <c r="F111" s="22"/>
      <c r="G111" s="39"/>
      <c r="H111" s="17">
        <f t="shared" si="1"/>
        <v>0</v>
      </c>
      <c r="I111" s="42"/>
    </row>
    <row r="112" spans="2:9" x14ac:dyDescent="0.2">
      <c r="B112" s="111"/>
      <c r="C112" s="1"/>
      <c r="D112" s="15"/>
      <c r="E112" s="22"/>
      <c r="F112" s="22"/>
      <c r="G112" s="39"/>
      <c r="H112" s="17" t="str">
        <f t="shared" si="1"/>
        <v/>
      </c>
      <c r="I112" s="42"/>
    </row>
    <row r="113" spans="2:9" x14ac:dyDescent="0.2">
      <c r="B113" s="108" t="s">
        <v>1721</v>
      </c>
      <c r="C113" s="37" t="s">
        <v>1714</v>
      </c>
      <c r="D113" s="64" t="s">
        <v>1711</v>
      </c>
      <c r="E113" s="22"/>
      <c r="F113" s="22"/>
      <c r="G113" s="39"/>
      <c r="H113" s="17">
        <f t="shared" si="1"/>
        <v>0</v>
      </c>
      <c r="I113" s="42"/>
    </row>
    <row r="114" spans="2:9" x14ac:dyDescent="0.2">
      <c r="B114" s="111"/>
      <c r="C114" s="1"/>
      <c r="D114" s="15"/>
      <c r="E114" s="22"/>
      <c r="F114" s="22"/>
      <c r="G114" s="39"/>
      <c r="H114" s="17" t="str">
        <f t="shared" si="1"/>
        <v/>
      </c>
      <c r="I114" s="42"/>
    </row>
    <row r="115" spans="2:9" x14ac:dyDescent="0.2">
      <c r="B115" s="108" t="s">
        <v>1720</v>
      </c>
      <c r="C115" s="37" t="s">
        <v>1712</v>
      </c>
      <c r="D115" s="64" t="s">
        <v>1711</v>
      </c>
      <c r="E115" s="22"/>
      <c r="F115" s="22"/>
      <c r="G115" s="39"/>
      <c r="H115" s="17">
        <f t="shared" si="1"/>
        <v>0</v>
      </c>
      <c r="I115" s="42"/>
    </row>
    <row r="116" spans="2:9" x14ac:dyDescent="0.2">
      <c r="B116" s="50"/>
      <c r="D116" s="15"/>
      <c r="E116" s="22"/>
      <c r="F116" s="22"/>
      <c r="G116" s="39"/>
      <c r="H116" s="17" t="str">
        <f t="shared" si="1"/>
        <v/>
      </c>
      <c r="I116" s="42"/>
    </row>
    <row r="117" spans="2:9" x14ac:dyDescent="0.2">
      <c r="B117" s="108" t="s">
        <v>1719</v>
      </c>
      <c r="C117" s="37" t="s">
        <v>1718</v>
      </c>
      <c r="D117" s="64"/>
      <c r="E117" s="22"/>
      <c r="F117" s="22"/>
      <c r="G117" s="39"/>
      <c r="H117" s="17" t="str">
        <f t="shared" si="1"/>
        <v/>
      </c>
      <c r="I117" s="42"/>
    </row>
    <row r="118" spans="2:9" x14ac:dyDescent="0.2">
      <c r="B118" s="111"/>
      <c r="C118" s="1"/>
      <c r="D118" s="15"/>
      <c r="E118" s="22"/>
      <c r="F118" s="22"/>
      <c r="G118" s="39"/>
      <c r="H118" s="17" t="str">
        <f t="shared" si="1"/>
        <v/>
      </c>
      <c r="I118" s="42"/>
    </row>
    <row r="119" spans="2:9" x14ac:dyDescent="0.2">
      <c r="B119" s="108" t="s">
        <v>1717</v>
      </c>
      <c r="C119" s="37" t="s">
        <v>1716</v>
      </c>
      <c r="D119" s="64" t="s">
        <v>1711</v>
      </c>
      <c r="E119" s="22"/>
      <c r="F119" s="22"/>
      <c r="G119" s="39"/>
      <c r="H119" s="17">
        <f t="shared" si="1"/>
        <v>0</v>
      </c>
      <c r="I119" s="42"/>
    </row>
    <row r="120" spans="2:9" x14ac:dyDescent="0.2">
      <c r="B120" s="111"/>
      <c r="C120" s="1"/>
      <c r="D120" s="15"/>
      <c r="E120" s="22"/>
      <c r="F120" s="22"/>
      <c r="G120" s="39"/>
      <c r="H120" s="17" t="str">
        <f t="shared" si="1"/>
        <v/>
      </c>
      <c r="I120" s="42"/>
    </row>
    <row r="121" spans="2:9" x14ac:dyDescent="0.2">
      <c r="B121" s="108" t="s">
        <v>1715</v>
      </c>
      <c r="C121" s="37" t="s">
        <v>1714</v>
      </c>
      <c r="D121" s="64" t="s">
        <v>1711</v>
      </c>
      <c r="E121" s="22"/>
      <c r="F121" s="22"/>
      <c r="G121" s="39"/>
      <c r="H121" s="17">
        <f t="shared" si="1"/>
        <v>0</v>
      </c>
      <c r="I121" s="42"/>
    </row>
    <row r="122" spans="2:9" x14ac:dyDescent="0.2">
      <c r="B122" s="111"/>
      <c r="C122" s="1"/>
      <c r="D122" s="15"/>
      <c r="E122" s="22"/>
      <c r="F122" s="22"/>
      <c r="G122" s="39"/>
      <c r="H122" s="17" t="str">
        <f t="shared" si="1"/>
        <v/>
      </c>
      <c r="I122" s="42"/>
    </row>
    <row r="123" spans="2:9" x14ac:dyDescent="0.2">
      <c r="B123" s="108" t="s">
        <v>1713</v>
      </c>
      <c r="C123" s="37" t="s">
        <v>1712</v>
      </c>
      <c r="D123" s="64" t="s">
        <v>1711</v>
      </c>
      <c r="E123" s="22"/>
      <c r="F123" s="22"/>
      <c r="G123" s="39"/>
      <c r="H123" s="17">
        <f t="shared" si="1"/>
        <v>0</v>
      </c>
      <c r="I123" s="42"/>
    </row>
    <row r="124" spans="2:9" x14ac:dyDescent="0.2">
      <c r="B124" s="50"/>
      <c r="C124" s="54"/>
      <c r="D124" s="15"/>
      <c r="E124" s="22"/>
      <c r="F124" s="22"/>
      <c r="G124" s="39"/>
      <c r="H124" s="17" t="str">
        <f t="shared" si="1"/>
        <v/>
      </c>
      <c r="I124" s="42"/>
    </row>
    <row r="125" spans="2:9" ht="27" customHeight="1" x14ac:dyDescent="0.2">
      <c r="B125" s="108" t="s">
        <v>1710</v>
      </c>
      <c r="C125" s="55" t="s">
        <v>1709</v>
      </c>
      <c r="D125" s="15" t="s">
        <v>26</v>
      </c>
      <c r="E125" s="22"/>
      <c r="F125" s="22"/>
      <c r="G125" s="39"/>
      <c r="H125" s="17">
        <f t="shared" si="1"/>
        <v>0</v>
      </c>
      <c r="I125" s="42"/>
    </row>
    <row r="126" spans="2:9" x14ac:dyDescent="0.2">
      <c r="B126" s="111"/>
      <c r="D126" s="15"/>
      <c r="E126" s="22"/>
      <c r="F126" s="22"/>
      <c r="G126" s="39"/>
      <c r="H126" s="17" t="str">
        <f t="shared" si="1"/>
        <v/>
      </c>
      <c r="I126" s="42"/>
    </row>
    <row r="127" spans="2:9" ht="24.6" customHeight="1" x14ac:dyDescent="0.2">
      <c r="B127" s="108" t="s">
        <v>1708</v>
      </c>
      <c r="C127" s="55" t="s">
        <v>1707</v>
      </c>
      <c r="D127" s="15" t="s">
        <v>26</v>
      </c>
      <c r="E127" s="22"/>
      <c r="F127" s="22"/>
      <c r="G127" s="39"/>
      <c r="H127" s="17">
        <f t="shared" si="1"/>
        <v>0</v>
      </c>
      <c r="I127" s="42"/>
    </row>
    <row r="128" spans="2:9" x14ac:dyDescent="0.2">
      <c r="B128" s="111"/>
      <c r="D128" s="15"/>
      <c r="E128" s="22"/>
      <c r="F128" s="22"/>
      <c r="G128" s="39"/>
      <c r="H128" s="17" t="str">
        <f t="shared" si="1"/>
        <v/>
      </c>
      <c r="I128" s="42"/>
    </row>
    <row r="129" spans="2:9" ht="27.95" customHeight="1" x14ac:dyDescent="0.2">
      <c r="B129" s="108" t="s">
        <v>1706</v>
      </c>
      <c r="C129" s="55" t="s">
        <v>1705</v>
      </c>
      <c r="D129" s="15" t="s">
        <v>26</v>
      </c>
      <c r="E129" s="22"/>
      <c r="F129" s="22"/>
      <c r="G129" s="39"/>
      <c r="H129" s="17">
        <f t="shared" si="1"/>
        <v>0</v>
      </c>
      <c r="I129" s="42"/>
    </row>
    <row r="130" spans="2:9" x14ac:dyDescent="0.2">
      <c r="B130" s="111"/>
      <c r="D130" s="15"/>
      <c r="E130" s="22"/>
      <c r="F130" s="22"/>
      <c r="G130" s="39"/>
      <c r="H130" s="17" t="str">
        <f t="shared" si="1"/>
        <v/>
      </c>
      <c r="I130" s="42"/>
    </row>
    <row r="131" spans="2:9" ht="26.1" customHeight="1" x14ac:dyDescent="0.2">
      <c r="B131" s="108" t="s">
        <v>1704</v>
      </c>
      <c r="C131" s="55" t="s">
        <v>1703</v>
      </c>
      <c r="D131" s="118" t="s">
        <v>38</v>
      </c>
      <c r="E131" s="22"/>
      <c r="F131" s="22"/>
      <c r="G131" s="39"/>
      <c r="H131" s="17">
        <f t="shared" si="1"/>
        <v>0</v>
      </c>
      <c r="I131" s="42"/>
    </row>
    <row r="132" spans="2:9" x14ac:dyDescent="0.2">
      <c r="B132" s="111"/>
      <c r="D132" s="22"/>
      <c r="E132" s="22"/>
      <c r="F132" s="22"/>
      <c r="G132" s="39"/>
      <c r="H132" s="17" t="str">
        <f t="shared" si="1"/>
        <v/>
      </c>
      <c r="I132" s="42"/>
    </row>
    <row r="133" spans="2:9" x14ac:dyDescent="0.2">
      <c r="B133" s="108" t="s">
        <v>1702</v>
      </c>
      <c r="C133" s="36" t="s">
        <v>1701</v>
      </c>
      <c r="D133" s="118" t="s">
        <v>38</v>
      </c>
      <c r="E133" s="22"/>
      <c r="F133" s="22"/>
      <c r="G133" s="39"/>
      <c r="H133" s="17">
        <f t="shared" si="1"/>
        <v>0</v>
      </c>
      <c r="I133" s="42"/>
    </row>
    <row r="134" spans="2:9" x14ac:dyDescent="0.2">
      <c r="B134" s="108"/>
      <c r="C134" s="36"/>
      <c r="D134" s="118"/>
      <c r="E134" s="22"/>
      <c r="F134" s="22"/>
      <c r="G134" s="39"/>
      <c r="H134" s="17" t="str">
        <f t="shared" si="1"/>
        <v/>
      </c>
      <c r="I134" s="42"/>
    </row>
    <row r="135" spans="2:9" x14ac:dyDescent="0.2">
      <c r="B135" s="108"/>
      <c r="C135" s="36"/>
      <c r="D135" s="118"/>
      <c r="E135" s="22"/>
      <c r="F135" s="22"/>
      <c r="G135" s="39"/>
      <c r="H135" s="17" t="str">
        <f t="shared" si="1"/>
        <v/>
      </c>
      <c r="I135" s="42"/>
    </row>
    <row r="136" spans="2:9" x14ac:dyDescent="0.2">
      <c r="B136" s="108"/>
      <c r="C136" s="36"/>
      <c r="D136" s="118"/>
      <c r="E136" s="22"/>
      <c r="F136" s="22"/>
      <c r="G136" s="39"/>
      <c r="H136" s="17" t="str">
        <f t="shared" si="1"/>
        <v/>
      </c>
      <c r="I136" s="42"/>
    </row>
    <row r="137" spans="2:9" x14ac:dyDescent="0.2">
      <c r="B137" s="108"/>
      <c r="C137" s="36"/>
      <c r="D137" s="118"/>
      <c r="E137" s="22"/>
      <c r="F137" s="22"/>
      <c r="G137" s="39"/>
      <c r="H137" s="17" t="str">
        <f t="shared" si="1"/>
        <v/>
      </c>
      <c r="I137" s="42"/>
    </row>
    <row r="138" spans="2:9" x14ac:dyDescent="0.2">
      <c r="B138" s="108"/>
      <c r="C138" s="36"/>
      <c r="D138" s="118"/>
      <c r="E138" s="22"/>
      <c r="F138" s="22"/>
      <c r="G138" s="39"/>
      <c r="H138" s="17" t="str">
        <f t="shared" si="1"/>
        <v/>
      </c>
      <c r="I138" s="42"/>
    </row>
    <row r="139" spans="2:9" x14ac:dyDescent="0.2">
      <c r="B139" s="108"/>
      <c r="C139" s="36"/>
      <c r="D139" s="118"/>
      <c r="E139" s="22"/>
      <c r="F139" s="22"/>
      <c r="G139" s="39"/>
      <c r="H139" s="17" t="str">
        <f t="shared" si="1"/>
        <v/>
      </c>
      <c r="I139" s="42"/>
    </row>
    <row r="140" spans="2:9" x14ac:dyDescent="0.2">
      <c r="B140" s="111"/>
      <c r="D140" s="22"/>
      <c r="E140" s="22"/>
      <c r="F140" s="22"/>
      <c r="G140" s="39"/>
      <c r="H140" s="17" t="str">
        <f t="shared" si="1"/>
        <v/>
      </c>
      <c r="I140" s="42"/>
    </row>
    <row r="141" spans="2:9" s="30" customFormat="1" ht="19.5" customHeight="1" x14ac:dyDescent="0.2">
      <c r="B141" s="106" t="str">
        <f>$B$10</f>
        <v>C12.3</v>
      </c>
      <c r="C141" s="31" t="s">
        <v>14</v>
      </c>
      <c r="D141" s="32"/>
      <c r="E141" s="32"/>
      <c r="F141" s="33"/>
      <c r="G141" s="32"/>
      <c r="H141" s="34">
        <f>SUM(H85:H140)</f>
        <v>0</v>
      </c>
      <c r="I141" s="35"/>
    </row>
    <row r="142" spans="2:9" x14ac:dyDescent="0.2">
      <c r="B142" s="449" t="str">
        <f>Client1</f>
        <v>Province of KwaZulu-Natal</v>
      </c>
      <c r="C142" s="449"/>
      <c r="D142" s="449"/>
      <c r="E142" s="449"/>
      <c r="F142" s="450" t="str">
        <f>"Contract No. "&amp;ContractNo</f>
        <v>Contract No. ZNB01127/00000/00/HOD/INF/21/T</v>
      </c>
      <c r="G142" s="450"/>
      <c r="H142" s="450"/>
    </row>
    <row r="143" spans="2:9" x14ac:dyDescent="0.2">
      <c r="B143" s="449" t="str">
        <f>Client2</f>
        <v>Department of Transport</v>
      </c>
      <c r="C143" s="449"/>
      <c r="D143" s="449"/>
      <c r="E143" s="449"/>
      <c r="F143" s="450"/>
      <c r="G143" s="450"/>
      <c r="H143" s="450"/>
    </row>
    <row r="144" spans="2:9" x14ac:dyDescent="0.2">
      <c r="B144" s="452"/>
      <c r="C144" s="452"/>
      <c r="D144" s="452"/>
      <c r="E144" s="452"/>
      <c r="F144" s="451"/>
      <c r="G144" s="451"/>
      <c r="H144" s="451"/>
    </row>
    <row r="145" spans="2:9" x14ac:dyDescent="0.2">
      <c r="B145" s="443" t="s">
        <v>8</v>
      </c>
      <c r="C145" s="444"/>
      <c r="D145" s="444"/>
      <c r="E145" s="444"/>
      <c r="F145" s="444"/>
      <c r="G145" s="444"/>
      <c r="H145" s="453" t="str">
        <f>$H$4</f>
        <v>CHAPTER C12.3</v>
      </c>
      <c r="I145" s="6"/>
    </row>
    <row r="146" spans="2:9" x14ac:dyDescent="0.2">
      <c r="B146" s="445" t="str">
        <f>ContractDescription</f>
        <v>REHABILITATION OF PROVINCIAL ROAD P47-3 (KM 38.00 TO KM 48.00) IN THE EMPANGENI REGION</v>
      </c>
      <c r="C146" s="446"/>
      <c r="D146" s="446"/>
      <c r="E146" s="446"/>
      <c r="F146" s="446"/>
      <c r="G146" s="446"/>
      <c r="H146" s="450"/>
      <c r="I146" s="8"/>
    </row>
    <row r="147" spans="2:9" x14ac:dyDescent="0.2">
      <c r="B147" s="445"/>
      <c r="C147" s="446"/>
      <c r="D147" s="446"/>
      <c r="E147" s="446"/>
      <c r="F147" s="446"/>
      <c r="G147" s="446"/>
      <c r="H147" s="450"/>
      <c r="I147" s="8"/>
    </row>
    <row r="148" spans="2:9" x14ac:dyDescent="0.2">
      <c r="B148" s="447"/>
      <c r="C148" s="448"/>
      <c r="D148" s="448"/>
      <c r="E148" s="448"/>
      <c r="F148" s="448"/>
      <c r="G148" s="448"/>
      <c r="H148" s="451"/>
      <c r="I148" s="8"/>
    </row>
    <row r="149" spans="2:9" s="9" customFormat="1" ht="24.95" customHeight="1" x14ac:dyDescent="0.2">
      <c r="B149" s="72" t="s">
        <v>0</v>
      </c>
      <c r="C149" s="11" t="s">
        <v>1</v>
      </c>
      <c r="D149" s="11" t="s">
        <v>2</v>
      </c>
      <c r="E149" s="11" t="s">
        <v>10</v>
      </c>
      <c r="F149" s="11" t="s">
        <v>3</v>
      </c>
      <c r="G149" s="11" t="s">
        <v>4</v>
      </c>
      <c r="H149" s="11" t="s">
        <v>5</v>
      </c>
      <c r="I149" s="12"/>
    </row>
    <row r="150" spans="2:9" s="30" customFormat="1" ht="19.5" customHeight="1" x14ac:dyDescent="0.2">
      <c r="B150" s="76"/>
      <c r="C150" s="31" t="s">
        <v>29</v>
      </c>
      <c r="D150" s="32"/>
      <c r="E150" s="32"/>
      <c r="F150" s="33"/>
      <c r="G150" s="32"/>
      <c r="H150" s="34">
        <f>H141</f>
        <v>0</v>
      </c>
      <c r="I150" s="35"/>
    </row>
    <row r="151" spans="2:9" x14ac:dyDescent="0.2">
      <c r="B151" s="111"/>
      <c r="D151" s="22"/>
      <c r="E151" s="22"/>
      <c r="F151" s="22"/>
      <c r="G151" s="39"/>
      <c r="H151" s="17"/>
      <c r="I151" s="42"/>
    </row>
    <row r="152" spans="2:9" x14ac:dyDescent="0.2">
      <c r="B152" s="108" t="s">
        <v>1700</v>
      </c>
      <c r="C152" s="37" t="s">
        <v>1699</v>
      </c>
      <c r="D152" s="22"/>
      <c r="E152" s="22"/>
      <c r="F152" s="22"/>
      <c r="G152" s="39"/>
      <c r="H152" s="17" t="str">
        <f t="shared" si="1"/>
        <v/>
      </c>
      <c r="I152" s="42"/>
    </row>
    <row r="153" spans="2:9" x14ac:dyDescent="0.2">
      <c r="B153" s="111"/>
      <c r="C153" s="1"/>
      <c r="D153" s="38"/>
      <c r="E153" s="22"/>
      <c r="F153" s="22"/>
      <c r="G153" s="39"/>
      <c r="H153" s="17" t="str">
        <f t="shared" si="1"/>
        <v/>
      </c>
      <c r="I153" s="42"/>
    </row>
    <row r="154" spans="2:9" x14ac:dyDescent="0.2">
      <c r="B154" s="108" t="s">
        <v>1698</v>
      </c>
      <c r="C154" s="37" t="s">
        <v>1692</v>
      </c>
      <c r="D154" s="64" t="s">
        <v>13</v>
      </c>
      <c r="E154" s="22"/>
      <c r="F154" s="22"/>
      <c r="G154" s="39"/>
      <c r="H154" s="17">
        <f t="shared" si="1"/>
        <v>0</v>
      </c>
      <c r="I154" s="42"/>
    </row>
    <row r="155" spans="2:9" x14ac:dyDescent="0.2">
      <c r="B155" s="111"/>
      <c r="C155" s="1"/>
      <c r="D155" s="38"/>
      <c r="E155" s="22"/>
      <c r="F155" s="22"/>
      <c r="G155" s="39"/>
      <c r="H155" s="17" t="str">
        <f t="shared" si="1"/>
        <v/>
      </c>
      <c r="I155" s="42"/>
    </row>
    <row r="156" spans="2:9" x14ac:dyDescent="0.2">
      <c r="B156" s="108" t="s">
        <v>1697</v>
      </c>
      <c r="C156" s="37" t="s">
        <v>1690</v>
      </c>
      <c r="D156" s="64" t="s">
        <v>13</v>
      </c>
      <c r="E156" s="22"/>
      <c r="F156" s="22"/>
      <c r="G156" s="39"/>
      <c r="H156" s="17">
        <f t="shared" si="1"/>
        <v>0</v>
      </c>
      <c r="I156" s="42"/>
    </row>
    <row r="157" spans="2:9" x14ac:dyDescent="0.2">
      <c r="B157" s="111"/>
      <c r="C157" s="1"/>
      <c r="D157" s="38"/>
      <c r="E157" s="22"/>
      <c r="F157" s="22"/>
      <c r="G157" s="39"/>
      <c r="H157" s="17" t="str">
        <f t="shared" si="1"/>
        <v/>
      </c>
      <c r="I157" s="42"/>
    </row>
    <row r="158" spans="2:9" x14ac:dyDescent="0.2">
      <c r="B158" s="108" t="s">
        <v>1696</v>
      </c>
      <c r="C158" s="37" t="s">
        <v>1688</v>
      </c>
      <c r="D158" s="64" t="s">
        <v>13</v>
      </c>
      <c r="E158" s="22"/>
      <c r="F158" s="22"/>
      <c r="G158" s="39"/>
      <c r="H158" s="17">
        <f t="shared" si="1"/>
        <v>0</v>
      </c>
      <c r="I158" s="42"/>
    </row>
    <row r="159" spans="2:9" x14ac:dyDescent="0.2">
      <c r="B159" s="107"/>
      <c r="D159" s="22"/>
      <c r="E159" s="22"/>
      <c r="F159" s="22"/>
      <c r="G159" s="39"/>
      <c r="H159" s="17" t="str">
        <f t="shared" si="1"/>
        <v/>
      </c>
      <c r="I159" s="42"/>
    </row>
    <row r="160" spans="2:9" x14ac:dyDescent="0.2">
      <c r="B160" s="108" t="s">
        <v>1695</v>
      </c>
      <c r="C160" s="37" t="s">
        <v>1694</v>
      </c>
      <c r="D160" s="22"/>
      <c r="E160" s="22"/>
      <c r="F160" s="22"/>
      <c r="G160" s="39"/>
      <c r="H160" s="17" t="str">
        <f t="shared" si="1"/>
        <v/>
      </c>
      <c r="I160" s="42"/>
    </row>
    <row r="161" spans="2:9" x14ac:dyDescent="0.2">
      <c r="B161" s="111"/>
      <c r="C161" s="1"/>
      <c r="D161" s="22"/>
      <c r="E161" s="22"/>
      <c r="F161" s="22"/>
      <c r="G161" s="39"/>
      <c r="H161" s="17" t="str">
        <f t="shared" si="1"/>
        <v/>
      </c>
      <c r="I161" s="42"/>
    </row>
    <row r="162" spans="2:9" x14ac:dyDescent="0.2">
      <c r="B162" s="108" t="s">
        <v>1693</v>
      </c>
      <c r="C162" s="37" t="s">
        <v>1692</v>
      </c>
      <c r="D162" s="64" t="s">
        <v>38</v>
      </c>
      <c r="E162" s="22"/>
      <c r="F162" s="22"/>
      <c r="G162" s="39"/>
      <c r="H162" s="17">
        <f t="shared" si="1"/>
        <v>0</v>
      </c>
      <c r="I162" s="42"/>
    </row>
    <row r="163" spans="2:9" x14ac:dyDescent="0.2">
      <c r="B163" s="111"/>
      <c r="C163" s="1"/>
      <c r="D163" s="22"/>
      <c r="E163" s="22"/>
      <c r="F163" s="22"/>
      <c r="G163" s="39"/>
      <c r="H163" s="17" t="str">
        <f t="shared" si="1"/>
        <v/>
      </c>
      <c r="I163" s="42"/>
    </row>
    <row r="164" spans="2:9" x14ac:dyDescent="0.2">
      <c r="B164" s="108" t="s">
        <v>1691</v>
      </c>
      <c r="C164" s="37" t="s">
        <v>1690</v>
      </c>
      <c r="D164" s="64" t="s">
        <v>38</v>
      </c>
      <c r="E164" s="22"/>
      <c r="F164" s="22"/>
      <c r="G164" s="39"/>
      <c r="H164" s="17">
        <f t="shared" si="1"/>
        <v>0</v>
      </c>
      <c r="I164" s="42"/>
    </row>
    <row r="165" spans="2:9" x14ac:dyDescent="0.2">
      <c r="B165" s="111"/>
      <c r="C165" s="1"/>
      <c r="D165" s="22"/>
      <c r="E165" s="22"/>
      <c r="F165" s="22"/>
      <c r="G165" s="39"/>
      <c r="H165" s="17" t="str">
        <f t="shared" ref="H165:H180" si="3">IF(D165="","",F165*G165)</f>
        <v/>
      </c>
      <c r="I165" s="42"/>
    </row>
    <row r="166" spans="2:9" x14ac:dyDescent="0.2">
      <c r="B166" s="108" t="s">
        <v>1689</v>
      </c>
      <c r="C166" s="37" t="s">
        <v>1688</v>
      </c>
      <c r="D166" s="64" t="s">
        <v>38</v>
      </c>
      <c r="E166" s="22"/>
      <c r="F166" s="22"/>
      <c r="G166" s="39"/>
      <c r="H166" s="17">
        <f t="shared" si="3"/>
        <v>0</v>
      </c>
      <c r="I166" s="42"/>
    </row>
    <row r="167" spans="2:9" x14ac:dyDescent="0.2">
      <c r="B167" s="107"/>
      <c r="D167" s="22"/>
      <c r="E167" s="22"/>
      <c r="F167" s="22"/>
      <c r="G167" s="39"/>
      <c r="H167" s="17" t="str">
        <f t="shared" si="3"/>
        <v/>
      </c>
      <c r="I167" s="42"/>
    </row>
    <row r="168" spans="2:9" x14ac:dyDescent="0.2">
      <c r="B168" s="107" t="s">
        <v>1687</v>
      </c>
      <c r="C168" s="36" t="s">
        <v>1686</v>
      </c>
      <c r="D168" s="64" t="s">
        <v>38</v>
      </c>
      <c r="E168" s="22"/>
      <c r="F168" s="22"/>
      <c r="G168" s="39"/>
      <c r="H168" s="17">
        <f t="shared" si="3"/>
        <v>0</v>
      </c>
      <c r="I168" s="42"/>
    </row>
    <row r="169" spans="2:9" x14ac:dyDescent="0.2">
      <c r="B169" s="111"/>
      <c r="D169" s="22"/>
      <c r="E169" s="22"/>
      <c r="F169" s="22"/>
      <c r="G169" s="39"/>
      <c r="H169" s="17" t="str">
        <f t="shared" si="3"/>
        <v/>
      </c>
      <c r="I169" s="42"/>
    </row>
    <row r="170" spans="2:9" ht="27.6" customHeight="1" x14ac:dyDescent="0.2">
      <c r="B170" s="107" t="s">
        <v>1685</v>
      </c>
      <c r="C170" s="55" t="s">
        <v>1684</v>
      </c>
      <c r="D170" s="22" t="s">
        <v>21</v>
      </c>
      <c r="E170" s="22"/>
      <c r="F170" s="22"/>
      <c r="G170" s="39"/>
      <c r="H170" s="17">
        <f t="shared" si="3"/>
        <v>0</v>
      </c>
      <c r="I170" s="42"/>
    </row>
    <row r="171" spans="2:9" x14ac:dyDescent="0.2">
      <c r="B171" s="111"/>
      <c r="D171" s="22"/>
      <c r="E171" s="22"/>
      <c r="F171" s="22"/>
      <c r="G171" s="39"/>
      <c r="H171" s="17" t="str">
        <f t="shared" si="3"/>
        <v/>
      </c>
      <c r="I171" s="42"/>
    </row>
    <row r="172" spans="2:9" x14ac:dyDescent="0.2">
      <c r="B172" s="107" t="s">
        <v>1683</v>
      </c>
      <c r="C172" s="36" t="s">
        <v>1682</v>
      </c>
      <c r="D172" s="64" t="s">
        <v>38</v>
      </c>
      <c r="E172" s="22"/>
      <c r="F172" s="22"/>
      <c r="G172" s="39"/>
      <c r="H172" s="17">
        <f t="shared" si="3"/>
        <v>0</v>
      </c>
      <c r="I172" s="42"/>
    </row>
    <row r="173" spans="2:9" x14ac:dyDescent="0.2">
      <c r="B173" s="111"/>
      <c r="D173" s="22"/>
      <c r="E173" s="22"/>
      <c r="F173" s="22"/>
      <c r="G173" s="39"/>
      <c r="H173" s="17" t="str">
        <f t="shared" si="3"/>
        <v/>
      </c>
      <c r="I173" s="42"/>
    </row>
    <row r="174" spans="2:9" x14ac:dyDescent="0.2">
      <c r="B174" s="107" t="s">
        <v>1681</v>
      </c>
      <c r="C174" s="36" t="s">
        <v>1680</v>
      </c>
      <c r="D174" s="64" t="s">
        <v>38</v>
      </c>
      <c r="E174" s="22"/>
      <c r="F174" s="22"/>
      <c r="G174" s="39"/>
      <c r="H174" s="17">
        <f t="shared" si="3"/>
        <v>0</v>
      </c>
      <c r="I174" s="42"/>
    </row>
    <row r="175" spans="2:9" x14ac:dyDescent="0.2">
      <c r="B175" s="111"/>
      <c r="D175" s="22"/>
      <c r="E175" s="22"/>
      <c r="F175" s="22"/>
      <c r="G175" s="39"/>
      <c r="H175" s="17" t="str">
        <f t="shared" si="3"/>
        <v/>
      </c>
      <c r="I175" s="42"/>
    </row>
    <row r="176" spans="2:9" ht="24.95" customHeight="1" x14ac:dyDescent="0.2">
      <c r="B176" s="107" t="s">
        <v>1679</v>
      </c>
      <c r="C176" s="55" t="s">
        <v>2765</v>
      </c>
      <c r="D176" s="64" t="s">
        <v>38</v>
      </c>
      <c r="E176" s="22"/>
      <c r="F176" s="22"/>
      <c r="G176" s="39"/>
      <c r="H176" s="17">
        <f t="shared" si="3"/>
        <v>0</v>
      </c>
      <c r="I176" s="42"/>
    </row>
    <row r="177" spans="2:9" x14ac:dyDescent="0.2">
      <c r="B177" s="111"/>
      <c r="D177" s="22"/>
      <c r="E177" s="22"/>
      <c r="F177" s="22"/>
      <c r="G177" s="39"/>
      <c r="H177" s="17" t="str">
        <f t="shared" si="3"/>
        <v/>
      </c>
      <c r="I177" s="42"/>
    </row>
    <row r="178" spans="2:9" ht="26.45" customHeight="1" x14ac:dyDescent="0.2">
      <c r="B178" s="107" t="s">
        <v>1678</v>
      </c>
      <c r="C178" s="55" t="s">
        <v>2766</v>
      </c>
      <c r="D178" s="22" t="s">
        <v>6</v>
      </c>
      <c r="E178" s="22"/>
      <c r="F178" s="22"/>
      <c r="G178" s="39"/>
      <c r="H178" s="17">
        <f t="shared" si="3"/>
        <v>0</v>
      </c>
      <c r="I178" s="42"/>
    </row>
    <row r="179" spans="2:9" x14ac:dyDescent="0.2">
      <c r="B179" s="111"/>
      <c r="D179" s="22"/>
      <c r="E179" s="22"/>
      <c r="F179" s="22"/>
      <c r="G179" s="39"/>
      <c r="H179" s="17" t="str">
        <f t="shared" si="3"/>
        <v/>
      </c>
      <c r="I179" s="42"/>
    </row>
    <row r="180" spans="2:9" ht="24.6" customHeight="1" x14ac:dyDescent="0.2">
      <c r="B180" s="107" t="s">
        <v>1677</v>
      </c>
      <c r="C180" s="55" t="s">
        <v>2767</v>
      </c>
      <c r="D180" s="64" t="s">
        <v>38</v>
      </c>
      <c r="E180" s="22"/>
      <c r="F180" s="22"/>
      <c r="G180" s="39"/>
      <c r="H180" s="17">
        <f t="shared" si="3"/>
        <v>0</v>
      </c>
      <c r="I180" s="42"/>
    </row>
    <row r="181" spans="2:9" x14ac:dyDescent="0.2">
      <c r="B181" s="107"/>
      <c r="C181" s="55"/>
      <c r="D181" s="64"/>
      <c r="E181" s="22"/>
      <c r="F181" s="22"/>
      <c r="G181" s="39"/>
      <c r="H181" s="17"/>
      <c r="I181" s="42"/>
    </row>
    <row r="182" spans="2:9" x14ac:dyDescent="0.2">
      <c r="B182" s="107"/>
      <c r="C182" s="55"/>
      <c r="D182" s="64"/>
      <c r="E182" s="22"/>
      <c r="F182" s="22"/>
      <c r="G182" s="39"/>
      <c r="H182" s="17"/>
      <c r="I182" s="42"/>
    </row>
    <row r="183" spans="2:9" x14ac:dyDescent="0.2">
      <c r="B183" s="107"/>
      <c r="C183" s="55"/>
      <c r="D183" s="64"/>
      <c r="E183" s="22"/>
      <c r="F183" s="22"/>
      <c r="G183" s="39"/>
      <c r="H183" s="17"/>
      <c r="I183" s="42"/>
    </row>
    <row r="184" spans="2:9" x14ac:dyDescent="0.2">
      <c r="B184" s="107"/>
      <c r="C184" s="55"/>
      <c r="D184" s="64"/>
      <c r="E184" s="22"/>
      <c r="F184" s="22"/>
      <c r="G184" s="39"/>
      <c r="H184" s="17"/>
      <c r="I184" s="42"/>
    </row>
    <row r="185" spans="2:9" x14ac:dyDescent="0.2">
      <c r="B185" s="107"/>
      <c r="C185" s="55"/>
      <c r="D185" s="64"/>
      <c r="E185" s="22"/>
      <c r="F185" s="22"/>
      <c r="G185" s="39"/>
      <c r="H185" s="17"/>
      <c r="I185" s="42"/>
    </row>
    <row r="186" spans="2:9" x14ac:dyDescent="0.2">
      <c r="B186" s="107"/>
      <c r="C186" s="55"/>
      <c r="D186" s="64"/>
      <c r="E186" s="22"/>
      <c r="F186" s="22"/>
      <c r="G186" s="39"/>
      <c r="H186" s="17"/>
      <c r="I186" s="42"/>
    </row>
    <row r="187" spans="2:9" x14ac:dyDescent="0.2">
      <c r="B187" s="107"/>
      <c r="C187" s="55"/>
      <c r="D187" s="64"/>
      <c r="E187" s="22"/>
      <c r="F187" s="22"/>
      <c r="G187" s="39"/>
      <c r="H187" s="17"/>
      <c r="I187" s="42"/>
    </row>
    <row r="188" spans="2:9" x14ac:dyDescent="0.2">
      <c r="B188" s="107"/>
      <c r="C188" s="55"/>
      <c r="D188" s="64"/>
      <c r="E188" s="22"/>
      <c r="F188" s="22"/>
      <c r="G188" s="39"/>
      <c r="H188" s="17"/>
      <c r="I188" s="42"/>
    </row>
    <row r="189" spans="2:9" x14ac:dyDescent="0.2">
      <c r="B189" s="107"/>
      <c r="C189" s="55"/>
      <c r="D189" s="64"/>
      <c r="E189" s="22"/>
      <c r="F189" s="22"/>
      <c r="G189" s="39"/>
      <c r="H189" s="17"/>
      <c r="I189" s="42"/>
    </row>
    <row r="190" spans="2:9" x14ac:dyDescent="0.2">
      <c r="B190" s="107"/>
      <c r="C190" s="55"/>
      <c r="D190" s="64"/>
      <c r="E190" s="22"/>
      <c r="F190" s="22"/>
      <c r="G190" s="39"/>
      <c r="H190" s="17"/>
      <c r="I190" s="42"/>
    </row>
    <row r="191" spans="2:9" x14ac:dyDescent="0.2">
      <c r="B191" s="107"/>
      <c r="C191" s="55"/>
      <c r="D191" s="64"/>
      <c r="E191" s="22"/>
      <c r="F191" s="22"/>
      <c r="G191" s="39"/>
      <c r="H191" s="17"/>
      <c r="I191" s="42"/>
    </row>
    <row r="192" spans="2:9" x14ac:dyDescent="0.2">
      <c r="B192" s="107"/>
      <c r="C192" s="55"/>
      <c r="D192" s="64"/>
      <c r="E192" s="22"/>
      <c r="F192" s="22"/>
      <c r="G192" s="39"/>
      <c r="H192" s="17"/>
      <c r="I192" s="42"/>
    </row>
    <row r="193" spans="2:9" x14ac:dyDescent="0.2">
      <c r="B193" s="107"/>
      <c r="C193" s="55"/>
      <c r="D193" s="64"/>
      <c r="E193" s="22"/>
      <c r="F193" s="22"/>
      <c r="G193" s="39"/>
      <c r="H193" s="17"/>
      <c r="I193" s="42"/>
    </row>
    <row r="194" spans="2:9" x14ac:dyDescent="0.2">
      <c r="B194" s="107"/>
      <c r="C194" s="55"/>
      <c r="D194" s="64"/>
      <c r="E194" s="22"/>
      <c r="F194" s="22"/>
      <c r="G194" s="39"/>
      <c r="H194" s="17"/>
      <c r="I194" s="42"/>
    </row>
    <row r="195" spans="2:9" x14ac:dyDescent="0.2">
      <c r="B195" s="107"/>
      <c r="C195" s="55"/>
      <c r="D195" s="64"/>
      <c r="E195" s="22"/>
      <c r="F195" s="22"/>
      <c r="G195" s="39"/>
      <c r="H195" s="17"/>
      <c r="I195" s="42"/>
    </row>
    <row r="196" spans="2:9" x14ac:dyDescent="0.2">
      <c r="B196" s="107"/>
      <c r="C196" s="55"/>
      <c r="D196" s="64"/>
      <c r="E196" s="22"/>
      <c r="F196" s="22"/>
      <c r="G196" s="39"/>
      <c r="H196" s="17"/>
      <c r="I196" s="42"/>
    </row>
    <row r="197" spans="2:9" x14ac:dyDescent="0.2">
      <c r="B197" s="107"/>
      <c r="C197" s="55"/>
      <c r="D197" s="64"/>
      <c r="E197" s="22"/>
      <c r="F197" s="22"/>
      <c r="G197" s="39"/>
      <c r="H197" s="17"/>
      <c r="I197" s="42"/>
    </row>
    <row r="198" spans="2:9" x14ac:dyDescent="0.2">
      <c r="B198" s="107"/>
      <c r="C198" s="55"/>
      <c r="D198" s="64"/>
      <c r="E198" s="22"/>
      <c r="F198" s="22"/>
      <c r="G198" s="39"/>
      <c r="H198" s="17"/>
      <c r="I198" s="42"/>
    </row>
    <row r="199" spans="2:9" x14ac:dyDescent="0.2">
      <c r="B199" s="107"/>
      <c r="C199" s="55"/>
      <c r="D199" s="64"/>
      <c r="E199" s="22"/>
      <c r="F199" s="22"/>
      <c r="G199" s="39"/>
      <c r="H199" s="17"/>
      <c r="I199" s="42"/>
    </row>
    <row r="200" spans="2:9" x14ac:dyDescent="0.2">
      <c r="B200" s="107"/>
      <c r="C200" s="55"/>
      <c r="D200" s="64"/>
      <c r="E200" s="22"/>
      <c r="F200" s="22"/>
      <c r="G200" s="39"/>
      <c r="H200" s="17"/>
      <c r="I200" s="42"/>
    </row>
    <row r="201" spans="2:9" x14ac:dyDescent="0.2">
      <c r="B201" s="107"/>
      <c r="C201" s="55"/>
      <c r="D201" s="64"/>
      <c r="E201" s="22"/>
      <c r="F201" s="22"/>
      <c r="G201" s="39"/>
      <c r="H201" s="17"/>
      <c r="I201" s="42"/>
    </row>
    <row r="202" spans="2:9" x14ac:dyDescent="0.2">
      <c r="B202" s="107"/>
      <c r="C202" s="55"/>
      <c r="D202" s="64"/>
      <c r="E202" s="22"/>
      <c r="F202" s="22"/>
      <c r="G202" s="39"/>
      <c r="H202" s="17"/>
      <c r="I202" s="42"/>
    </row>
    <row r="203" spans="2:9" x14ac:dyDescent="0.2">
      <c r="B203" s="107"/>
      <c r="C203" s="55"/>
      <c r="D203" s="64"/>
      <c r="E203" s="22"/>
      <c r="F203" s="22"/>
      <c r="G203" s="39"/>
      <c r="H203" s="17"/>
      <c r="I203" s="42"/>
    </row>
    <row r="204" spans="2:9" x14ac:dyDescent="0.2">
      <c r="B204" s="107"/>
      <c r="C204" s="55"/>
      <c r="D204" s="64"/>
      <c r="E204" s="22"/>
      <c r="F204" s="22"/>
      <c r="G204" s="39"/>
      <c r="H204" s="17"/>
      <c r="I204" s="42"/>
    </row>
    <row r="205" spans="2:9" x14ac:dyDescent="0.2">
      <c r="B205" s="107"/>
      <c r="C205" s="55"/>
      <c r="D205" s="64"/>
      <c r="E205" s="22"/>
      <c r="F205" s="22"/>
      <c r="G205" s="39"/>
      <c r="H205" s="17"/>
      <c r="I205" s="42"/>
    </row>
    <row r="206" spans="2:9" x14ac:dyDescent="0.2">
      <c r="B206" s="107"/>
      <c r="C206" s="55"/>
      <c r="D206" s="64"/>
      <c r="E206" s="22"/>
      <c r="F206" s="22"/>
      <c r="G206" s="39"/>
      <c r="H206" s="17"/>
      <c r="I206" s="42"/>
    </row>
    <row r="207" spans="2:9" x14ac:dyDescent="0.2">
      <c r="B207" s="107"/>
      <c r="C207" s="55"/>
      <c r="D207" s="64"/>
      <c r="E207" s="22"/>
      <c r="F207" s="22"/>
      <c r="G207" s="39"/>
      <c r="H207" s="17"/>
      <c r="I207" s="42"/>
    </row>
    <row r="208" spans="2:9" x14ac:dyDescent="0.2">
      <c r="B208" s="107"/>
      <c r="C208" s="55"/>
      <c r="D208" s="64"/>
      <c r="E208" s="22"/>
      <c r="F208" s="22"/>
      <c r="G208" s="39"/>
      <c r="H208" s="17"/>
      <c r="I208" s="42"/>
    </row>
    <row r="209" spans="2:9" x14ac:dyDescent="0.2">
      <c r="B209" s="107"/>
      <c r="C209" s="55"/>
      <c r="D209" s="64"/>
      <c r="E209" s="22"/>
      <c r="F209" s="22"/>
      <c r="G209" s="39"/>
      <c r="H209" s="17"/>
      <c r="I209" s="42"/>
    </row>
    <row r="210" spans="2:9" x14ac:dyDescent="0.2">
      <c r="B210" s="107"/>
      <c r="C210" s="55"/>
      <c r="D210" s="64"/>
      <c r="E210" s="22"/>
      <c r="F210" s="22"/>
      <c r="G210" s="39"/>
      <c r="H210" s="17"/>
      <c r="I210" s="42"/>
    </row>
    <row r="211" spans="2:9" x14ac:dyDescent="0.2">
      <c r="B211" s="107"/>
      <c r="C211" s="55"/>
      <c r="D211" s="64"/>
      <c r="E211" s="22"/>
      <c r="F211" s="22"/>
      <c r="G211" s="39"/>
      <c r="H211" s="17"/>
      <c r="I211" s="42"/>
    </row>
    <row r="212" spans="2:9" x14ac:dyDescent="0.2">
      <c r="B212" s="107"/>
      <c r="C212" s="55"/>
      <c r="D212" s="64"/>
      <c r="E212" s="22"/>
      <c r="F212" s="22"/>
      <c r="G212" s="39"/>
      <c r="H212" s="17"/>
      <c r="I212" s="42"/>
    </row>
    <row r="213" spans="2:9" x14ac:dyDescent="0.2">
      <c r="B213" s="107"/>
      <c r="C213" s="55"/>
      <c r="D213" s="64"/>
      <c r="E213" s="22"/>
      <c r="F213" s="22"/>
      <c r="G213" s="39"/>
      <c r="H213" s="17"/>
      <c r="I213" s="42"/>
    </row>
    <row r="214" spans="2:9" x14ac:dyDescent="0.2">
      <c r="B214" s="107"/>
      <c r="C214" s="55"/>
      <c r="D214" s="64"/>
      <c r="E214" s="22"/>
      <c r="F214" s="22"/>
      <c r="G214" s="39"/>
      <c r="H214" s="17"/>
      <c r="I214" s="42"/>
    </row>
    <row r="215" spans="2:9" s="30" customFormat="1" ht="24.75" customHeight="1" x14ac:dyDescent="0.2">
      <c r="B215" s="84" t="str">
        <f>$B$10</f>
        <v>C12.3</v>
      </c>
      <c r="C215" s="31" t="s">
        <v>2708</v>
      </c>
      <c r="D215" s="32"/>
      <c r="E215" s="32"/>
      <c r="F215" s="33"/>
      <c r="G215" s="32"/>
      <c r="H215" s="34">
        <f>SUM(H150:H214)</f>
        <v>0</v>
      </c>
      <c r="I215" s="35"/>
    </row>
  </sheetData>
  <mergeCells count="20">
    <mergeCell ref="F1:H1"/>
    <mergeCell ref="B1:C1"/>
    <mergeCell ref="B2:C2"/>
    <mergeCell ref="B5:G7"/>
    <mergeCell ref="H4:H7"/>
    <mergeCell ref="B4:G4"/>
    <mergeCell ref="B77:E77"/>
    <mergeCell ref="F77:H79"/>
    <mergeCell ref="B78:E78"/>
    <mergeCell ref="B79:E79"/>
    <mergeCell ref="B80:G80"/>
    <mergeCell ref="H80:H83"/>
    <mergeCell ref="B81:G83"/>
    <mergeCell ref="B142:E142"/>
    <mergeCell ref="F142:H144"/>
    <mergeCell ref="B143:E143"/>
    <mergeCell ref="B144:E144"/>
    <mergeCell ref="B145:G145"/>
    <mergeCell ref="H145:H148"/>
    <mergeCell ref="B146:G148"/>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B293-070E-4644-B389-805641A7EC9E}">
  <sheetPr codeName="Sheet61">
    <pageSetUpPr fitToPage="1"/>
  </sheetPr>
  <dimension ref="B1:I79"/>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C12.4</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ht="11.1" customHeight="1" x14ac:dyDescent="0.2">
      <c r="B9" s="107"/>
      <c r="D9" s="22"/>
      <c r="E9" s="22"/>
      <c r="F9" s="22"/>
      <c r="G9" s="41"/>
      <c r="H9" s="17" t="str">
        <f t="shared" ref="H9:H72" si="0">IF(D9="","",F9*G9)</f>
        <v/>
      </c>
      <c r="I9" s="42"/>
    </row>
    <row r="10" spans="2:9" x14ac:dyDescent="0.2">
      <c r="B10" s="109" t="s">
        <v>1858</v>
      </c>
      <c r="C10" s="2" t="s">
        <v>1857</v>
      </c>
      <c r="D10" s="22"/>
      <c r="E10" s="22"/>
      <c r="F10" s="22"/>
      <c r="G10" s="41"/>
      <c r="H10" s="17" t="str">
        <f t="shared" si="0"/>
        <v/>
      </c>
      <c r="I10" s="42"/>
    </row>
    <row r="11" spans="2:9" ht="11.1" customHeight="1" x14ac:dyDescent="0.2">
      <c r="B11" s="107"/>
      <c r="D11" s="22"/>
      <c r="E11" s="22"/>
      <c r="F11" s="22"/>
      <c r="G11" s="41"/>
      <c r="H11" s="17" t="str">
        <f t="shared" si="0"/>
        <v/>
      </c>
      <c r="I11" s="42"/>
    </row>
    <row r="12" spans="2:9" x14ac:dyDescent="0.2">
      <c r="B12" s="107" t="s">
        <v>1856</v>
      </c>
      <c r="C12" s="3" t="s">
        <v>1799</v>
      </c>
      <c r="D12" s="22"/>
      <c r="E12" s="22"/>
      <c r="F12" s="22"/>
      <c r="G12" s="41"/>
      <c r="H12" s="17" t="str">
        <f t="shared" si="0"/>
        <v/>
      </c>
      <c r="I12" s="42"/>
    </row>
    <row r="13" spans="2:9" ht="11.1" customHeight="1" x14ac:dyDescent="0.2">
      <c r="B13" s="107"/>
      <c r="D13" s="22"/>
      <c r="E13" s="22"/>
      <c r="F13" s="22"/>
      <c r="G13" s="41"/>
      <c r="H13" s="17" t="str">
        <f t="shared" si="0"/>
        <v/>
      </c>
      <c r="I13" s="42"/>
    </row>
    <row r="14" spans="2:9" x14ac:dyDescent="0.2">
      <c r="B14" s="108" t="s">
        <v>1855</v>
      </c>
      <c r="C14" s="37" t="s">
        <v>1850</v>
      </c>
      <c r="D14" s="22" t="s">
        <v>1153</v>
      </c>
      <c r="E14" s="22"/>
      <c r="F14" s="22"/>
      <c r="G14" s="41"/>
      <c r="H14" s="17">
        <f t="shared" si="0"/>
        <v>0</v>
      </c>
      <c r="I14" s="42"/>
    </row>
    <row r="15" spans="2:9" ht="11.1" customHeight="1" x14ac:dyDescent="0.2">
      <c r="B15" s="107"/>
      <c r="D15" s="22"/>
      <c r="E15" s="22"/>
      <c r="F15" s="22"/>
      <c r="G15" s="41"/>
      <c r="H15" s="17" t="str">
        <f t="shared" si="0"/>
        <v/>
      </c>
      <c r="I15" s="42"/>
    </row>
    <row r="16" spans="2:9" x14ac:dyDescent="0.2">
      <c r="B16" s="108" t="s">
        <v>1854</v>
      </c>
      <c r="C16" s="37" t="s">
        <v>1848</v>
      </c>
      <c r="D16" s="22" t="s">
        <v>1153</v>
      </c>
      <c r="E16" s="22"/>
      <c r="F16" s="22"/>
      <c r="G16" s="41"/>
      <c r="H16" s="17">
        <f t="shared" si="0"/>
        <v>0</v>
      </c>
      <c r="I16" s="42"/>
    </row>
    <row r="17" spans="2:9" ht="11.1" customHeight="1" x14ac:dyDescent="0.2">
      <c r="B17" s="108"/>
      <c r="C17" s="57"/>
      <c r="D17" s="22"/>
      <c r="E17" s="22"/>
      <c r="F17" s="23"/>
      <c r="G17" s="24"/>
      <c r="H17" s="17" t="str">
        <f t="shared" si="0"/>
        <v/>
      </c>
      <c r="I17" s="43"/>
    </row>
    <row r="18" spans="2:9" ht="25.5" x14ac:dyDescent="0.2">
      <c r="B18" s="108" t="s">
        <v>1853</v>
      </c>
      <c r="C18" s="57" t="s">
        <v>1852</v>
      </c>
      <c r="D18" s="22"/>
      <c r="E18" s="22"/>
      <c r="F18" s="23"/>
      <c r="G18" s="24"/>
      <c r="H18" s="17" t="str">
        <f t="shared" si="0"/>
        <v/>
      </c>
      <c r="I18" s="43"/>
    </row>
    <row r="19" spans="2:9" ht="11.1" customHeight="1" x14ac:dyDescent="0.2">
      <c r="B19" s="107"/>
      <c r="D19" s="22"/>
      <c r="E19" s="22"/>
      <c r="F19" s="23"/>
      <c r="G19" s="24"/>
      <c r="H19" s="17" t="str">
        <f t="shared" si="0"/>
        <v/>
      </c>
      <c r="I19" s="43"/>
    </row>
    <row r="20" spans="2:9" x14ac:dyDescent="0.2">
      <c r="B20" s="108" t="s">
        <v>1851</v>
      </c>
      <c r="C20" s="37" t="s">
        <v>1850</v>
      </c>
      <c r="D20" s="64" t="s">
        <v>38</v>
      </c>
      <c r="E20" s="22"/>
      <c r="F20" s="23"/>
      <c r="G20" s="41"/>
      <c r="H20" s="17">
        <f t="shared" si="0"/>
        <v>0</v>
      </c>
      <c r="I20" s="42"/>
    </row>
    <row r="21" spans="2:9" ht="11.1" customHeight="1" x14ac:dyDescent="0.2">
      <c r="B21" s="107"/>
      <c r="D21" s="22"/>
      <c r="E21" s="22"/>
      <c r="F21" s="23"/>
      <c r="G21" s="44"/>
      <c r="H21" s="17" t="str">
        <f t="shared" si="0"/>
        <v/>
      </c>
      <c r="I21" s="42"/>
    </row>
    <row r="22" spans="2:9" x14ac:dyDescent="0.2">
      <c r="B22" s="108" t="s">
        <v>1849</v>
      </c>
      <c r="C22" s="37" t="s">
        <v>1848</v>
      </c>
      <c r="D22" s="64" t="s">
        <v>38</v>
      </c>
      <c r="E22" s="22"/>
      <c r="F22" s="23"/>
      <c r="G22" s="41"/>
      <c r="H22" s="17">
        <f t="shared" si="0"/>
        <v>0</v>
      </c>
      <c r="I22" s="45"/>
    </row>
    <row r="23" spans="2:9" ht="11.1" customHeight="1" x14ac:dyDescent="0.2">
      <c r="B23" s="108"/>
      <c r="D23" s="22"/>
      <c r="E23" s="38"/>
      <c r="F23" s="23"/>
      <c r="G23" s="46"/>
      <c r="H23" s="17" t="str">
        <f t="shared" si="0"/>
        <v/>
      </c>
    </row>
    <row r="24" spans="2:9" ht="25.5" x14ac:dyDescent="0.2">
      <c r="B24" s="107" t="s">
        <v>1847</v>
      </c>
      <c r="C24" s="57" t="s">
        <v>1846</v>
      </c>
      <c r="D24" s="22" t="s">
        <v>6</v>
      </c>
      <c r="E24" s="38"/>
      <c r="F24" s="23"/>
      <c r="G24" s="46"/>
      <c r="H24" s="17">
        <f t="shared" si="0"/>
        <v>0</v>
      </c>
    </row>
    <row r="25" spans="2:9" ht="11.1" customHeight="1" x14ac:dyDescent="0.2">
      <c r="B25" s="107"/>
      <c r="C25" s="37"/>
      <c r="D25" s="22"/>
      <c r="E25" s="38"/>
      <c r="F25" s="23"/>
      <c r="G25" s="39"/>
      <c r="H25" s="17" t="str">
        <f t="shared" si="0"/>
        <v/>
      </c>
    </row>
    <row r="26" spans="2:9" ht="25.5" x14ac:dyDescent="0.2">
      <c r="B26" s="107" t="s">
        <v>1845</v>
      </c>
      <c r="C26" s="57" t="s">
        <v>1844</v>
      </c>
      <c r="D26" s="38" t="s">
        <v>86</v>
      </c>
      <c r="E26" s="38"/>
      <c r="F26" s="23"/>
      <c r="G26" s="46"/>
      <c r="H26" s="17">
        <f t="shared" si="0"/>
        <v>0</v>
      </c>
    </row>
    <row r="27" spans="2:9" ht="11.1" customHeight="1" x14ac:dyDescent="0.2">
      <c r="B27" s="107"/>
      <c r="C27" s="57"/>
      <c r="D27" s="22"/>
      <c r="E27" s="38"/>
      <c r="F27" s="23"/>
      <c r="G27" s="44"/>
      <c r="H27" s="17" t="str">
        <f t="shared" si="0"/>
        <v/>
      </c>
    </row>
    <row r="28" spans="2:9" ht="14.25" x14ac:dyDescent="0.2">
      <c r="B28" s="107" t="s">
        <v>1843</v>
      </c>
      <c r="C28" s="37" t="s">
        <v>1842</v>
      </c>
      <c r="D28" s="38" t="s">
        <v>86</v>
      </c>
      <c r="E28" s="38"/>
      <c r="F28" s="23"/>
      <c r="G28" s="46"/>
      <c r="H28" s="17">
        <f t="shared" si="0"/>
        <v>0</v>
      </c>
    </row>
    <row r="29" spans="2:9" ht="11.1" customHeight="1" x14ac:dyDescent="0.2">
      <c r="B29" s="107"/>
      <c r="C29" s="37"/>
      <c r="D29" s="22"/>
      <c r="E29" s="22"/>
      <c r="F29" s="23"/>
      <c r="G29" s="41"/>
      <c r="H29" s="17" t="str">
        <f t="shared" si="0"/>
        <v/>
      </c>
      <c r="I29" s="42"/>
    </row>
    <row r="30" spans="2:9" ht="15" customHeight="1" x14ac:dyDescent="0.2">
      <c r="B30" s="108" t="s">
        <v>1841</v>
      </c>
      <c r="C30" s="57" t="s">
        <v>1840</v>
      </c>
      <c r="D30" s="22"/>
      <c r="E30" s="22"/>
      <c r="F30" s="23"/>
      <c r="G30" s="41"/>
      <c r="H30" s="17" t="str">
        <f t="shared" si="0"/>
        <v/>
      </c>
      <c r="I30" s="42"/>
    </row>
    <row r="31" spans="2:9" ht="11.1" customHeight="1" x14ac:dyDescent="0.2">
      <c r="B31" s="107"/>
      <c r="D31" s="22"/>
      <c r="E31" s="22"/>
      <c r="F31" s="23"/>
      <c r="G31" s="39"/>
      <c r="H31" s="17" t="str">
        <f t="shared" si="0"/>
        <v/>
      </c>
      <c r="I31" s="43"/>
    </row>
    <row r="32" spans="2:9" x14ac:dyDescent="0.2">
      <c r="B32" s="108" t="s">
        <v>1839</v>
      </c>
      <c r="C32" s="37" t="s">
        <v>1838</v>
      </c>
      <c r="D32" s="64" t="s">
        <v>38</v>
      </c>
      <c r="E32" s="15"/>
      <c r="F32" s="26"/>
      <c r="G32" s="29"/>
      <c r="H32" s="17">
        <f t="shared" si="0"/>
        <v>0</v>
      </c>
      <c r="I32" s="18"/>
    </row>
    <row r="33" spans="2:9" s="37" customFormat="1" ht="11.1" customHeight="1" x14ac:dyDescent="0.2">
      <c r="B33" s="108"/>
      <c r="D33" s="64"/>
      <c r="E33" s="15"/>
      <c r="F33" s="26"/>
      <c r="G33" s="29"/>
      <c r="H33" s="17" t="str">
        <f t="shared" si="0"/>
        <v/>
      </c>
      <c r="I33" s="18"/>
    </row>
    <row r="34" spans="2:9" x14ac:dyDescent="0.2">
      <c r="B34" s="108" t="s">
        <v>1837</v>
      </c>
      <c r="C34" s="37" t="s">
        <v>1836</v>
      </c>
      <c r="D34" s="64" t="s">
        <v>38</v>
      </c>
      <c r="E34" s="22"/>
      <c r="F34" s="23"/>
      <c r="G34" s="39"/>
      <c r="H34" s="17">
        <f t="shared" si="0"/>
        <v>0</v>
      </c>
      <c r="I34" s="43"/>
    </row>
    <row r="35" spans="2:9" ht="11.1" customHeight="1" x14ac:dyDescent="0.2">
      <c r="B35" s="107"/>
      <c r="D35" s="38"/>
      <c r="E35" s="22"/>
      <c r="F35" s="23"/>
      <c r="G35" s="39"/>
      <c r="H35" s="17" t="str">
        <f t="shared" si="0"/>
        <v/>
      </c>
      <c r="I35" s="43"/>
    </row>
    <row r="36" spans="2:9" x14ac:dyDescent="0.2">
      <c r="B36" s="108" t="s">
        <v>1835</v>
      </c>
      <c r="C36" s="37" t="s">
        <v>1834</v>
      </c>
      <c r="D36" s="64" t="s">
        <v>38</v>
      </c>
      <c r="E36" s="22"/>
      <c r="F36" s="23"/>
      <c r="G36" s="47"/>
      <c r="H36" s="17">
        <f t="shared" si="0"/>
        <v>0</v>
      </c>
      <c r="I36" s="42"/>
    </row>
    <row r="37" spans="2:9" ht="11.1" customHeight="1" x14ac:dyDescent="0.2">
      <c r="B37" s="108"/>
      <c r="C37" s="37"/>
      <c r="D37" s="22"/>
      <c r="E37" s="22"/>
      <c r="F37" s="23"/>
      <c r="G37" s="47"/>
      <c r="H37" s="17" t="str">
        <f t="shared" si="0"/>
        <v/>
      </c>
      <c r="I37" s="42"/>
    </row>
    <row r="38" spans="2:9" x14ac:dyDescent="0.2">
      <c r="B38" s="108" t="s">
        <v>1833</v>
      </c>
      <c r="C38" s="37" t="s">
        <v>1832</v>
      </c>
      <c r="D38" s="22"/>
      <c r="E38" s="22"/>
      <c r="F38" s="23"/>
      <c r="G38" s="44"/>
      <c r="H38" s="17" t="str">
        <f t="shared" si="0"/>
        <v/>
      </c>
      <c r="I38" s="42"/>
    </row>
    <row r="39" spans="2:9" ht="11.1" customHeight="1" x14ac:dyDescent="0.2">
      <c r="B39" s="107"/>
      <c r="D39" s="38"/>
      <c r="E39" s="22"/>
      <c r="F39" s="23"/>
      <c r="G39" s="44"/>
      <c r="H39" s="17" t="str">
        <f t="shared" si="0"/>
        <v/>
      </c>
      <c r="I39" s="42"/>
    </row>
    <row r="40" spans="2:9" x14ac:dyDescent="0.2">
      <c r="B40" s="108" t="s">
        <v>1831</v>
      </c>
      <c r="C40" s="37" t="s">
        <v>1830</v>
      </c>
      <c r="D40" s="64" t="s">
        <v>27</v>
      </c>
      <c r="E40" s="22"/>
      <c r="F40" s="22"/>
      <c r="G40" s="41"/>
      <c r="H40" s="17">
        <f t="shared" si="0"/>
        <v>0</v>
      </c>
      <c r="I40" s="42"/>
    </row>
    <row r="41" spans="2:9" ht="11.1" customHeight="1" x14ac:dyDescent="0.2">
      <c r="B41" s="107"/>
      <c r="D41" s="38"/>
      <c r="E41" s="22"/>
      <c r="F41" s="22"/>
      <c r="G41" s="41"/>
      <c r="H41" s="17" t="str">
        <f t="shared" si="0"/>
        <v/>
      </c>
      <c r="I41" s="42"/>
    </row>
    <row r="42" spans="2:9" x14ac:dyDescent="0.2">
      <c r="B42" s="108" t="s">
        <v>1829</v>
      </c>
      <c r="C42" s="37" t="s">
        <v>1761</v>
      </c>
      <c r="D42" s="64" t="s">
        <v>27</v>
      </c>
      <c r="E42" s="22"/>
      <c r="F42" s="22"/>
      <c r="G42" s="39"/>
      <c r="H42" s="17">
        <f t="shared" si="0"/>
        <v>0</v>
      </c>
      <c r="I42" s="42"/>
    </row>
    <row r="43" spans="2:9" ht="11.1" customHeight="1" x14ac:dyDescent="0.2">
      <c r="B43" s="107"/>
      <c r="D43" s="38"/>
      <c r="E43" s="22"/>
      <c r="F43" s="22"/>
      <c r="G43" s="39"/>
      <c r="H43" s="17" t="str">
        <f t="shared" si="0"/>
        <v/>
      </c>
      <c r="I43" s="42"/>
    </row>
    <row r="44" spans="2:9" x14ac:dyDescent="0.2">
      <c r="B44" s="108" t="s">
        <v>1828</v>
      </c>
      <c r="C44" s="37" t="s">
        <v>1759</v>
      </c>
      <c r="D44" s="64" t="s">
        <v>27</v>
      </c>
      <c r="E44" s="22"/>
      <c r="F44" s="22"/>
      <c r="G44" s="39"/>
      <c r="H44" s="17">
        <f t="shared" si="0"/>
        <v>0</v>
      </c>
      <c r="I44" s="42"/>
    </row>
    <row r="45" spans="2:9" ht="11.1" customHeight="1" x14ac:dyDescent="0.2">
      <c r="B45" s="108"/>
      <c r="C45" s="37"/>
      <c r="D45" s="22"/>
      <c r="E45" s="22"/>
      <c r="F45" s="22"/>
      <c r="G45" s="39"/>
      <c r="H45" s="17" t="str">
        <f t="shared" si="0"/>
        <v/>
      </c>
      <c r="I45" s="42"/>
    </row>
    <row r="46" spans="2:9" ht="25.5" x14ac:dyDescent="0.2">
      <c r="B46" s="107" t="s">
        <v>1827</v>
      </c>
      <c r="C46" s="57" t="s">
        <v>1826</v>
      </c>
      <c r="D46" s="15" t="s">
        <v>26</v>
      </c>
      <c r="E46" s="22"/>
      <c r="F46" s="22"/>
      <c r="G46" s="39"/>
      <c r="H46" s="17">
        <f t="shared" si="0"/>
        <v>0</v>
      </c>
      <c r="I46" s="42"/>
    </row>
    <row r="47" spans="2:9" ht="11.1" customHeight="1" x14ac:dyDescent="0.2">
      <c r="B47" s="107"/>
      <c r="C47" s="37"/>
      <c r="D47" s="22"/>
      <c r="E47" s="22"/>
      <c r="F47" s="22"/>
      <c r="G47" s="39"/>
      <c r="H47" s="17" t="str">
        <f t="shared" si="0"/>
        <v/>
      </c>
      <c r="I47" s="42"/>
    </row>
    <row r="48" spans="2:9" ht="14.25" x14ac:dyDescent="0.2">
      <c r="B48" s="107" t="s">
        <v>1825</v>
      </c>
      <c r="C48" s="37" t="s">
        <v>1824</v>
      </c>
      <c r="D48" s="15" t="s">
        <v>26</v>
      </c>
      <c r="E48" s="22"/>
      <c r="F48" s="22"/>
      <c r="G48" s="39"/>
      <c r="H48" s="17">
        <f t="shared" si="0"/>
        <v>0</v>
      </c>
      <c r="I48" s="42"/>
    </row>
    <row r="49" spans="2:9" ht="11.1" customHeight="1" x14ac:dyDescent="0.2">
      <c r="B49" s="107"/>
      <c r="C49" s="37"/>
      <c r="D49" s="22"/>
      <c r="E49" s="22"/>
      <c r="F49" s="22"/>
      <c r="G49" s="39"/>
      <c r="H49" s="17" t="str">
        <f t="shared" si="0"/>
        <v/>
      </c>
      <c r="I49" s="42"/>
    </row>
    <row r="50" spans="2:9" x14ac:dyDescent="0.2">
      <c r="B50" s="108" t="s">
        <v>1823</v>
      </c>
      <c r="C50" s="37" t="s">
        <v>1822</v>
      </c>
      <c r="D50" s="22"/>
      <c r="E50" s="22"/>
      <c r="F50" s="22"/>
      <c r="G50" s="48"/>
      <c r="H50" s="17" t="str">
        <f t="shared" si="0"/>
        <v/>
      </c>
      <c r="I50" s="42"/>
    </row>
    <row r="51" spans="2:9" ht="11.1" customHeight="1" x14ac:dyDescent="0.2">
      <c r="B51" s="108"/>
      <c r="C51" s="37"/>
      <c r="D51" s="22"/>
      <c r="E51" s="22"/>
      <c r="F51" s="22"/>
      <c r="G51" s="48"/>
      <c r="H51" s="17" t="str">
        <f t="shared" si="0"/>
        <v/>
      </c>
      <c r="I51" s="42"/>
    </row>
    <row r="52" spans="2:9" x14ac:dyDescent="0.2">
      <c r="B52" s="108" t="s">
        <v>1821</v>
      </c>
      <c r="C52" s="37" t="s">
        <v>254</v>
      </c>
      <c r="D52" s="64" t="s">
        <v>27</v>
      </c>
      <c r="E52" s="22"/>
      <c r="F52" s="22"/>
      <c r="G52" s="48"/>
      <c r="H52" s="17">
        <f t="shared" si="0"/>
        <v>0</v>
      </c>
      <c r="I52" s="42"/>
    </row>
    <row r="53" spans="2:9" ht="11.1" customHeight="1" x14ac:dyDescent="0.2">
      <c r="B53" s="108"/>
      <c r="C53" s="37"/>
      <c r="D53" s="64"/>
      <c r="E53" s="22"/>
      <c r="F53" s="22"/>
      <c r="G53" s="48"/>
      <c r="H53" s="17" t="str">
        <f t="shared" si="0"/>
        <v/>
      </c>
      <c r="I53" s="42"/>
    </row>
    <row r="54" spans="2:9" x14ac:dyDescent="0.2">
      <c r="B54" s="108" t="s">
        <v>1820</v>
      </c>
      <c r="C54" s="37" t="s">
        <v>1753</v>
      </c>
      <c r="D54" s="64" t="s">
        <v>27</v>
      </c>
      <c r="E54" s="22"/>
      <c r="F54" s="22"/>
      <c r="G54" s="39"/>
      <c r="H54" s="17">
        <f t="shared" si="0"/>
        <v>0</v>
      </c>
      <c r="I54" s="42"/>
    </row>
    <row r="55" spans="2:9" ht="11.1" customHeight="1" x14ac:dyDescent="0.2">
      <c r="B55" s="108"/>
      <c r="C55" s="37"/>
      <c r="D55" s="64"/>
      <c r="E55" s="22"/>
      <c r="F55" s="22"/>
      <c r="G55" s="39"/>
      <c r="H55" s="17" t="str">
        <f t="shared" si="0"/>
        <v/>
      </c>
      <c r="I55" s="42"/>
    </row>
    <row r="56" spans="2:9" x14ac:dyDescent="0.2">
      <c r="B56" s="108" t="s">
        <v>1819</v>
      </c>
      <c r="C56" s="37" t="s">
        <v>1818</v>
      </c>
      <c r="D56" s="64" t="s">
        <v>27</v>
      </c>
      <c r="E56" s="22"/>
      <c r="F56" s="22"/>
      <c r="G56" s="39"/>
      <c r="H56" s="17">
        <f t="shared" si="0"/>
        <v>0</v>
      </c>
      <c r="I56" s="42"/>
    </row>
    <row r="57" spans="2:9" ht="11.1" customHeight="1" x14ac:dyDescent="0.2">
      <c r="B57" s="108"/>
      <c r="C57" s="37"/>
      <c r="D57" s="64"/>
      <c r="E57" s="22"/>
      <c r="F57" s="22"/>
      <c r="G57" s="39"/>
      <c r="H57" s="17" t="str">
        <f t="shared" si="0"/>
        <v/>
      </c>
      <c r="I57" s="42"/>
    </row>
    <row r="58" spans="2:9" x14ac:dyDescent="0.2">
      <c r="B58" s="108" t="s">
        <v>1817</v>
      </c>
      <c r="C58" s="37" t="s">
        <v>1751</v>
      </c>
      <c r="D58" s="64" t="s">
        <v>27</v>
      </c>
      <c r="E58" s="22"/>
      <c r="F58" s="22"/>
      <c r="G58" s="39"/>
      <c r="H58" s="17">
        <f t="shared" si="0"/>
        <v>0</v>
      </c>
      <c r="I58" s="42"/>
    </row>
    <row r="59" spans="2:9" ht="11.1" customHeight="1" x14ac:dyDescent="0.2">
      <c r="B59" s="108"/>
      <c r="C59" s="37"/>
      <c r="D59" s="64"/>
      <c r="E59" s="22"/>
      <c r="F59" s="22"/>
      <c r="G59" s="39"/>
      <c r="H59" s="17" t="str">
        <f t="shared" si="0"/>
        <v/>
      </c>
      <c r="I59" s="42"/>
    </row>
    <row r="60" spans="2:9" ht="14.25" x14ac:dyDescent="0.2">
      <c r="B60" s="50" t="s">
        <v>1816</v>
      </c>
      <c r="C60" s="55" t="s">
        <v>1815</v>
      </c>
      <c r="D60" s="15" t="s">
        <v>26</v>
      </c>
      <c r="E60" s="22"/>
      <c r="F60" s="22"/>
      <c r="G60" s="39"/>
      <c r="H60" s="17">
        <f t="shared" si="0"/>
        <v>0</v>
      </c>
      <c r="I60" s="42"/>
    </row>
    <row r="61" spans="2:9" ht="11.1" customHeight="1" x14ac:dyDescent="0.2">
      <c r="B61" s="111"/>
      <c r="C61" s="37"/>
      <c r="D61" s="22"/>
      <c r="E61" s="22"/>
      <c r="F61" s="22"/>
      <c r="G61" s="39"/>
      <c r="H61" s="17" t="str">
        <f t="shared" si="0"/>
        <v/>
      </c>
      <c r="I61" s="42"/>
    </row>
    <row r="62" spans="2:9" x14ac:dyDescent="0.2">
      <c r="B62" s="50" t="s">
        <v>1814</v>
      </c>
      <c r="C62" s="55" t="s">
        <v>1813</v>
      </c>
      <c r="D62" s="22" t="s">
        <v>7</v>
      </c>
      <c r="E62" s="38"/>
      <c r="F62" s="38"/>
      <c r="G62" s="39"/>
      <c r="H62" s="17">
        <f t="shared" si="0"/>
        <v>0</v>
      </c>
    </row>
    <row r="63" spans="2:9" ht="11.1" customHeight="1" x14ac:dyDescent="0.2">
      <c r="B63" s="111"/>
      <c r="C63" s="37"/>
      <c r="D63" s="22"/>
      <c r="E63" s="22"/>
      <c r="F63" s="22"/>
      <c r="G63" s="39"/>
      <c r="H63" s="17" t="str">
        <f t="shared" si="0"/>
        <v/>
      </c>
      <c r="I63" s="42"/>
    </row>
    <row r="64" spans="2:9" x14ac:dyDescent="0.2">
      <c r="B64" s="50" t="s">
        <v>1812</v>
      </c>
      <c r="C64" s="37" t="s">
        <v>1811</v>
      </c>
      <c r="D64" s="22" t="s">
        <v>38</v>
      </c>
      <c r="E64" s="38"/>
      <c r="F64" s="38"/>
      <c r="G64" s="39"/>
      <c r="H64" s="17">
        <f t="shared" si="0"/>
        <v>0</v>
      </c>
      <c r="I64" s="49"/>
    </row>
    <row r="65" spans="2:9" ht="11.1" customHeight="1" x14ac:dyDescent="0.2">
      <c r="B65" s="107"/>
      <c r="C65" s="57"/>
      <c r="D65" s="22"/>
      <c r="E65" s="38"/>
      <c r="F65" s="38"/>
      <c r="G65" s="39"/>
      <c r="H65" s="17" t="str">
        <f t="shared" si="0"/>
        <v/>
      </c>
    </row>
    <row r="66" spans="2:9" x14ac:dyDescent="0.2">
      <c r="B66" s="108" t="s">
        <v>1810</v>
      </c>
      <c r="C66" s="37" t="s">
        <v>1809</v>
      </c>
      <c r="D66" s="22"/>
      <c r="E66" s="22"/>
      <c r="F66" s="22"/>
      <c r="G66" s="39"/>
      <c r="H66" s="17" t="str">
        <f t="shared" si="0"/>
        <v/>
      </c>
      <c r="I66" s="42"/>
    </row>
    <row r="67" spans="2:9" ht="11.1" customHeight="1" x14ac:dyDescent="0.2">
      <c r="B67" s="107"/>
      <c r="D67" s="38"/>
      <c r="E67" s="22"/>
      <c r="F67" s="22"/>
      <c r="G67" s="39"/>
      <c r="H67" s="17" t="str">
        <f t="shared" si="0"/>
        <v/>
      </c>
      <c r="I67" s="42"/>
    </row>
    <row r="68" spans="2:9" x14ac:dyDescent="0.2">
      <c r="B68" s="108" t="s">
        <v>1808</v>
      </c>
      <c r="C68" s="37" t="s">
        <v>1807</v>
      </c>
      <c r="D68" s="64" t="s">
        <v>38</v>
      </c>
      <c r="E68" s="22"/>
      <c r="F68" s="22"/>
      <c r="G68" s="39"/>
      <c r="H68" s="17">
        <f t="shared" si="0"/>
        <v>0</v>
      </c>
      <c r="I68" s="42"/>
    </row>
    <row r="69" spans="2:9" ht="11.1" customHeight="1" x14ac:dyDescent="0.2">
      <c r="B69" s="107"/>
      <c r="D69" s="38"/>
      <c r="E69" s="22"/>
      <c r="F69" s="22"/>
      <c r="G69" s="39"/>
      <c r="H69" s="17" t="str">
        <f t="shared" si="0"/>
        <v/>
      </c>
      <c r="I69" s="42"/>
    </row>
    <row r="70" spans="2:9" x14ac:dyDescent="0.2">
      <c r="B70" s="108" t="s">
        <v>1806</v>
      </c>
      <c r="C70" s="37" t="s">
        <v>1729</v>
      </c>
      <c r="D70" s="64" t="s">
        <v>6</v>
      </c>
      <c r="E70" s="22"/>
      <c r="F70" s="22"/>
      <c r="G70" s="39"/>
      <c r="H70" s="17">
        <f t="shared" si="0"/>
        <v>0</v>
      </c>
      <c r="I70" s="42"/>
    </row>
    <row r="71" spans="2:9" ht="11.1" customHeight="1" x14ac:dyDescent="0.2">
      <c r="B71" s="107"/>
      <c r="D71" s="38"/>
      <c r="E71" s="22"/>
      <c r="F71" s="22"/>
      <c r="G71" s="39"/>
      <c r="H71" s="17" t="str">
        <f t="shared" si="0"/>
        <v/>
      </c>
      <c r="I71" s="42"/>
    </row>
    <row r="72" spans="2:9" x14ac:dyDescent="0.2">
      <c r="B72" s="108" t="s">
        <v>1805</v>
      </c>
      <c r="C72" s="37" t="s">
        <v>1727</v>
      </c>
      <c r="D72" s="64" t="s">
        <v>38</v>
      </c>
      <c r="E72" s="22"/>
      <c r="F72" s="22"/>
      <c r="G72" s="39"/>
      <c r="H72" s="17">
        <f t="shared" si="0"/>
        <v>0</v>
      </c>
      <c r="I72" s="42"/>
    </row>
    <row r="73" spans="2:9" ht="11.1" customHeight="1" x14ac:dyDescent="0.2">
      <c r="B73" s="107"/>
      <c r="D73" s="38"/>
      <c r="E73" s="22"/>
      <c r="F73" s="22"/>
      <c r="G73" s="39"/>
      <c r="H73" s="17" t="str">
        <f t="shared" ref="H73:H78" si="1">IF(D73="","",F73*G73)</f>
        <v/>
      </c>
      <c r="I73" s="42"/>
    </row>
    <row r="74" spans="2:9" ht="11.1" customHeight="1" x14ac:dyDescent="0.2">
      <c r="B74" s="108" t="s">
        <v>1804</v>
      </c>
      <c r="C74" s="37" t="s">
        <v>1803</v>
      </c>
      <c r="D74" s="64" t="s">
        <v>6</v>
      </c>
      <c r="E74" s="22"/>
      <c r="F74" s="22"/>
      <c r="G74" s="39"/>
      <c r="H74" s="17">
        <f t="shared" si="1"/>
        <v>0</v>
      </c>
      <c r="I74" s="42"/>
    </row>
    <row r="75" spans="2:9" ht="11.1" customHeight="1" x14ac:dyDescent="0.2">
      <c r="B75" s="108"/>
      <c r="C75" s="37"/>
      <c r="D75" s="64"/>
      <c r="E75" s="22"/>
      <c r="F75" s="22"/>
      <c r="G75" s="39"/>
      <c r="H75" s="17" t="str">
        <f t="shared" si="1"/>
        <v/>
      </c>
      <c r="I75" s="42"/>
    </row>
    <row r="76" spans="2:9" ht="11.1" customHeight="1" x14ac:dyDescent="0.2">
      <c r="B76" s="108"/>
      <c r="C76" s="37"/>
      <c r="D76" s="64"/>
      <c r="E76" s="22"/>
      <c r="F76" s="22"/>
      <c r="G76" s="39"/>
      <c r="H76" s="17" t="str">
        <f t="shared" si="1"/>
        <v/>
      </c>
      <c r="I76" s="42"/>
    </row>
    <row r="77" spans="2:9" ht="11.1" customHeight="1" x14ac:dyDescent="0.2">
      <c r="B77" s="108"/>
      <c r="C77" s="37"/>
      <c r="D77" s="64"/>
      <c r="E77" s="22"/>
      <c r="F77" s="22"/>
      <c r="G77" s="39"/>
      <c r="H77" s="17" t="str">
        <f t="shared" si="1"/>
        <v/>
      </c>
      <c r="I77" s="42"/>
    </row>
    <row r="78" spans="2:9" x14ac:dyDescent="0.2">
      <c r="B78" s="108"/>
      <c r="C78" s="37"/>
      <c r="D78" s="64"/>
      <c r="E78" s="22"/>
      <c r="F78" s="22"/>
      <c r="G78" s="39"/>
      <c r="H78" s="17" t="str">
        <f t="shared" si="1"/>
        <v/>
      </c>
      <c r="I78" s="42"/>
    </row>
    <row r="79" spans="2:9" s="30" customFormat="1" ht="24.75" customHeight="1" x14ac:dyDescent="0.2">
      <c r="B79" s="84" t="str">
        <f>$B$10</f>
        <v>C12.4</v>
      </c>
      <c r="C79" s="31" t="s">
        <v>2708</v>
      </c>
      <c r="D79" s="32"/>
      <c r="E79" s="32"/>
      <c r="F79" s="33"/>
      <c r="G79" s="32"/>
      <c r="H79" s="34">
        <f>SUM(H9:H78)</f>
        <v>0</v>
      </c>
      <c r="I79"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F3168-BEA1-4F95-9E86-CA8E00DE8488}">
  <sheetPr codeName="Sheet62"/>
  <dimension ref="B1:I74"/>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 xml:space="preserve">CHAPTER C12.5 </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29"/>
      <c r="C9" s="37"/>
      <c r="D9" s="80"/>
      <c r="E9" s="15"/>
      <c r="F9" s="15"/>
      <c r="G9" s="16"/>
      <c r="H9" s="17" t="str">
        <f t="shared" ref="H9:H72" si="0">IF(D9="","",F9*G9)</f>
        <v/>
      </c>
      <c r="I9" s="18"/>
    </row>
    <row r="10" spans="2:9" x14ac:dyDescent="0.2">
      <c r="B10" s="112" t="s">
        <v>1895</v>
      </c>
      <c r="C10" s="78" t="s">
        <v>2729</v>
      </c>
      <c r="D10" s="15"/>
      <c r="E10" s="15"/>
      <c r="F10" s="15"/>
      <c r="G10" s="16"/>
      <c r="H10" s="17" t="str">
        <f t="shared" si="0"/>
        <v/>
      </c>
      <c r="I10" s="18"/>
    </row>
    <row r="11" spans="2:9" x14ac:dyDescent="0.2">
      <c r="B11" s="107"/>
      <c r="D11" s="22"/>
      <c r="E11" s="22"/>
      <c r="F11" s="22"/>
      <c r="G11" s="41"/>
      <c r="H11" s="17" t="str">
        <f t="shared" si="0"/>
        <v/>
      </c>
      <c r="I11" s="42"/>
    </row>
    <row r="12" spans="2:9" x14ac:dyDescent="0.2">
      <c r="B12" s="108" t="s">
        <v>1894</v>
      </c>
      <c r="C12" s="36" t="s">
        <v>1893</v>
      </c>
      <c r="D12" s="22" t="s">
        <v>1153</v>
      </c>
      <c r="E12" s="22"/>
      <c r="F12" s="22"/>
      <c r="G12" s="41"/>
      <c r="H12" s="17">
        <f t="shared" si="0"/>
        <v>0</v>
      </c>
      <c r="I12" s="42"/>
    </row>
    <row r="13" spans="2:9" x14ac:dyDescent="0.2">
      <c r="B13" s="107"/>
      <c r="D13" s="22"/>
      <c r="E13" s="22"/>
      <c r="F13" s="22"/>
      <c r="G13" s="41"/>
      <c r="H13" s="17" t="str">
        <f t="shared" si="0"/>
        <v/>
      </c>
      <c r="I13" s="42"/>
    </row>
    <row r="14" spans="2:9" ht="14.25" x14ac:dyDescent="0.2">
      <c r="B14" s="108" t="s">
        <v>1892</v>
      </c>
      <c r="C14" s="37" t="s">
        <v>1891</v>
      </c>
      <c r="D14" s="38" t="s">
        <v>86</v>
      </c>
      <c r="E14" s="22"/>
      <c r="F14" s="22"/>
      <c r="G14" s="41"/>
      <c r="H14" s="17">
        <f t="shared" si="0"/>
        <v>0</v>
      </c>
      <c r="I14" s="42"/>
    </row>
    <row r="15" spans="2:9" x14ac:dyDescent="0.2">
      <c r="B15" s="107"/>
      <c r="C15" s="57"/>
      <c r="D15" s="22"/>
      <c r="E15" s="22"/>
      <c r="F15" s="23"/>
      <c r="G15" s="24"/>
      <c r="H15" s="17" t="str">
        <f t="shared" si="0"/>
        <v/>
      </c>
      <c r="I15" s="43"/>
    </row>
    <row r="16" spans="2:9" ht="26.1" customHeight="1" x14ac:dyDescent="0.2">
      <c r="B16" s="108" t="s">
        <v>1890</v>
      </c>
      <c r="C16" s="37" t="s">
        <v>1889</v>
      </c>
      <c r="D16" s="22"/>
      <c r="E16" s="22"/>
      <c r="F16" s="23"/>
      <c r="G16" s="24"/>
      <c r="H16" s="17" t="str">
        <f t="shared" si="0"/>
        <v/>
      </c>
      <c r="I16" s="43"/>
    </row>
    <row r="17" spans="2:9" x14ac:dyDescent="0.2">
      <c r="B17" s="107"/>
      <c r="D17" s="38"/>
      <c r="E17" s="22"/>
      <c r="F17" s="23"/>
      <c r="G17" s="24"/>
      <c r="H17" s="17" t="str">
        <f t="shared" si="0"/>
        <v/>
      </c>
      <c r="I17" s="43"/>
    </row>
    <row r="18" spans="2:9" ht="14.25" x14ac:dyDescent="0.2">
      <c r="B18" s="108" t="s">
        <v>1888</v>
      </c>
      <c r="C18" s="37" t="s">
        <v>1887</v>
      </c>
      <c r="D18" s="38" t="s">
        <v>86</v>
      </c>
      <c r="E18" s="22"/>
      <c r="F18" s="23"/>
      <c r="G18" s="41"/>
      <c r="H18" s="17">
        <f t="shared" si="0"/>
        <v>0</v>
      </c>
      <c r="I18" s="42"/>
    </row>
    <row r="19" spans="2:9" x14ac:dyDescent="0.2">
      <c r="B19" s="107"/>
      <c r="D19" s="38"/>
      <c r="E19" s="22"/>
      <c r="F19" s="23"/>
      <c r="G19" s="44"/>
      <c r="H19" s="17" t="str">
        <f t="shared" si="0"/>
        <v/>
      </c>
      <c r="I19" s="42"/>
    </row>
    <row r="20" spans="2:9" x14ac:dyDescent="0.2">
      <c r="B20" s="108" t="s">
        <v>1886</v>
      </c>
      <c r="C20" s="37" t="s">
        <v>1885</v>
      </c>
      <c r="D20" s="64" t="s">
        <v>27</v>
      </c>
      <c r="E20" s="22"/>
      <c r="F20" s="23"/>
      <c r="G20" s="41"/>
      <c r="H20" s="17">
        <f t="shared" si="0"/>
        <v>0</v>
      </c>
      <c r="I20" s="45"/>
    </row>
    <row r="21" spans="2:9" x14ac:dyDescent="0.2">
      <c r="B21" s="107"/>
      <c r="D21" s="38"/>
      <c r="E21" s="38"/>
      <c r="F21" s="23"/>
      <c r="G21" s="46"/>
      <c r="H21" s="17" t="str">
        <f t="shared" si="0"/>
        <v/>
      </c>
    </row>
    <row r="22" spans="2:9" ht="26.1" customHeight="1" x14ac:dyDescent="0.2">
      <c r="B22" s="108" t="s">
        <v>1884</v>
      </c>
      <c r="C22" s="37" t="s">
        <v>1883</v>
      </c>
      <c r="D22" s="38" t="s">
        <v>86</v>
      </c>
      <c r="E22" s="38"/>
      <c r="F22" s="23"/>
      <c r="G22" s="46"/>
      <c r="H22" s="17">
        <f t="shared" si="0"/>
        <v>0</v>
      </c>
    </row>
    <row r="23" spans="2:9" x14ac:dyDescent="0.2">
      <c r="B23" s="107"/>
      <c r="C23" s="37"/>
      <c r="D23" s="22"/>
      <c r="E23" s="38"/>
      <c r="F23" s="23"/>
      <c r="G23" s="39"/>
      <c r="H23" s="17" t="str">
        <f t="shared" si="0"/>
        <v/>
      </c>
    </row>
    <row r="24" spans="2:9" x14ac:dyDescent="0.2">
      <c r="B24" s="108" t="s">
        <v>1882</v>
      </c>
      <c r="C24" s="37" t="s">
        <v>1881</v>
      </c>
      <c r="D24" s="38"/>
      <c r="E24" s="38"/>
      <c r="F24" s="23"/>
      <c r="G24" s="46"/>
      <c r="H24" s="17" t="str">
        <f t="shared" si="0"/>
        <v/>
      </c>
    </row>
    <row r="25" spans="2:9" x14ac:dyDescent="0.2">
      <c r="B25" s="107"/>
      <c r="D25" s="38"/>
      <c r="E25" s="38"/>
      <c r="F25" s="23"/>
      <c r="G25" s="44"/>
      <c r="H25" s="17" t="str">
        <f t="shared" si="0"/>
        <v/>
      </c>
    </row>
    <row r="26" spans="2:9" ht="14.25" x14ac:dyDescent="0.2">
      <c r="B26" s="108" t="s">
        <v>1880</v>
      </c>
      <c r="C26" s="37" t="s">
        <v>1879</v>
      </c>
      <c r="D26" s="38" t="s">
        <v>86</v>
      </c>
      <c r="E26" s="38"/>
      <c r="F26" s="23"/>
      <c r="G26" s="46"/>
      <c r="H26" s="17">
        <f t="shared" si="0"/>
        <v>0</v>
      </c>
    </row>
    <row r="27" spans="2:9" x14ac:dyDescent="0.2">
      <c r="B27" s="107"/>
      <c r="D27" s="38"/>
      <c r="E27" s="22"/>
      <c r="F27" s="23"/>
      <c r="G27" s="41"/>
      <c r="H27" s="17" t="str">
        <f t="shared" si="0"/>
        <v/>
      </c>
      <c r="I27" s="42"/>
    </row>
    <row r="28" spans="2:9" ht="29.1" customHeight="1" x14ac:dyDescent="0.2">
      <c r="B28" s="108" t="s">
        <v>1878</v>
      </c>
      <c r="C28" s="57" t="s">
        <v>1877</v>
      </c>
      <c r="D28" s="38" t="s">
        <v>86</v>
      </c>
      <c r="E28" s="22"/>
      <c r="F28" s="23"/>
      <c r="G28" s="41"/>
      <c r="H28" s="17">
        <f t="shared" si="0"/>
        <v>0</v>
      </c>
      <c r="I28" s="42"/>
    </row>
    <row r="29" spans="2:9" x14ac:dyDescent="0.2">
      <c r="B29" s="107"/>
      <c r="D29" s="38"/>
      <c r="E29" s="22"/>
      <c r="F29" s="23"/>
      <c r="G29" s="39"/>
      <c r="H29" s="17" t="str">
        <f t="shared" si="0"/>
        <v/>
      </c>
      <c r="I29" s="43"/>
    </row>
    <row r="30" spans="2:9" ht="14.25" x14ac:dyDescent="0.2">
      <c r="B30" s="108" t="s">
        <v>1876</v>
      </c>
      <c r="C30" s="37" t="s">
        <v>1875</v>
      </c>
      <c r="D30" s="38" t="s">
        <v>86</v>
      </c>
      <c r="E30" s="15"/>
      <c r="F30" s="26"/>
      <c r="G30" s="29"/>
      <c r="H30" s="17">
        <f t="shared" si="0"/>
        <v>0</v>
      </c>
      <c r="I30" s="18"/>
    </row>
    <row r="31" spans="2:9" s="37" customFormat="1" x14ac:dyDescent="0.2">
      <c r="B31" s="108"/>
      <c r="D31" s="64"/>
      <c r="E31" s="15"/>
      <c r="F31" s="26"/>
      <c r="G31" s="29"/>
      <c r="H31" s="17" t="str">
        <f t="shared" si="0"/>
        <v/>
      </c>
      <c r="I31" s="18"/>
    </row>
    <row r="32" spans="2:9" ht="14.25" x14ac:dyDescent="0.2">
      <c r="B32" s="108" t="s">
        <v>1874</v>
      </c>
      <c r="C32" s="37" t="s">
        <v>1873</v>
      </c>
      <c r="D32" s="38" t="s">
        <v>86</v>
      </c>
      <c r="E32" s="22"/>
      <c r="F32" s="23"/>
      <c r="G32" s="39"/>
      <c r="H32" s="17">
        <f t="shared" si="0"/>
        <v>0</v>
      </c>
      <c r="I32" s="43"/>
    </row>
    <row r="33" spans="2:9" x14ac:dyDescent="0.2">
      <c r="B33" s="107"/>
      <c r="D33" s="38"/>
      <c r="E33" s="22"/>
      <c r="F33" s="23"/>
      <c r="G33" s="39"/>
      <c r="H33" s="17" t="str">
        <f t="shared" si="0"/>
        <v/>
      </c>
      <c r="I33" s="43"/>
    </row>
    <row r="34" spans="2:9" ht="14.25" x14ac:dyDescent="0.2">
      <c r="B34" s="108" t="s">
        <v>1872</v>
      </c>
      <c r="C34" s="37" t="s">
        <v>1871</v>
      </c>
      <c r="D34" s="22" t="s">
        <v>2728</v>
      </c>
      <c r="E34" s="22"/>
      <c r="F34" s="23"/>
      <c r="G34" s="47"/>
      <c r="H34" s="17">
        <f t="shared" si="0"/>
        <v>0</v>
      </c>
      <c r="I34" s="42"/>
    </row>
    <row r="35" spans="2:9" x14ac:dyDescent="0.2">
      <c r="B35" s="107"/>
      <c r="C35" s="37"/>
      <c r="D35" s="22"/>
      <c r="E35" s="22"/>
      <c r="F35" s="23"/>
      <c r="G35" s="47"/>
      <c r="H35" s="17" t="str">
        <f t="shared" si="0"/>
        <v/>
      </c>
      <c r="I35" s="42"/>
    </row>
    <row r="36" spans="2:9" x14ac:dyDescent="0.2">
      <c r="B36" s="108" t="s">
        <v>1870</v>
      </c>
      <c r="C36" s="36" t="s">
        <v>1869</v>
      </c>
      <c r="D36" s="22" t="s">
        <v>6</v>
      </c>
      <c r="E36" s="22"/>
      <c r="F36" s="23"/>
      <c r="G36" s="44"/>
      <c r="H36" s="17">
        <f t="shared" si="0"/>
        <v>0</v>
      </c>
      <c r="I36" s="42"/>
    </row>
    <row r="37" spans="2:9" x14ac:dyDescent="0.2">
      <c r="B37" s="107"/>
      <c r="D37" s="38"/>
      <c r="E37" s="22"/>
      <c r="F37" s="23"/>
      <c r="G37" s="44"/>
      <c r="H37" s="17" t="str">
        <f t="shared" si="0"/>
        <v/>
      </c>
      <c r="I37" s="42"/>
    </row>
    <row r="38" spans="2:9" x14ac:dyDescent="0.2">
      <c r="B38" s="108" t="s">
        <v>1868</v>
      </c>
      <c r="C38" s="36" t="s">
        <v>1867</v>
      </c>
      <c r="D38" s="64"/>
      <c r="E38" s="22"/>
      <c r="F38" s="22"/>
      <c r="G38" s="41"/>
      <c r="H38" s="17" t="str">
        <f t="shared" si="0"/>
        <v/>
      </c>
      <c r="I38" s="42"/>
    </row>
    <row r="39" spans="2:9" x14ac:dyDescent="0.2">
      <c r="B39" s="107"/>
      <c r="D39" s="38"/>
      <c r="E39" s="22"/>
      <c r="F39" s="22"/>
      <c r="G39" s="41"/>
      <c r="H39" s="17" t="str">
        <f t="shared" si="0"/>
        <v/>
      </c>
      <c r="I39" s="42"/>
    </row>
    <row r="40" spans="2:9" ht="24.6" customHeight="1" x14ac:dyDescent="0.2">
      <c r="B40" s="108" t="s">
        <v>1866</v>
      </c>
      <c r="C40" s="55" t="s">
        <v>1865</v>
      </c>
      <c r="D40" s="64" t="s">
        <v>38</v>
      </c>
      <c r="E40" s="22"/>
      <c r="F40" s="22"/>
      <c r="G40" s="39"/>
      <c r="H40" s="17">
        <f t="shared" si="0"/>
        <v>0</v>
      </c>
      <c r="I40" s="42"/>
    </row>
    <row r="41" spans="2:9" x14ac:dyDescent="0.2">
      <c r="B41" s="107"/>
      <c r="D41" s="38"/>
      <c r="E41" s="22"/>
      <c r="F41" s="22"/>
      <c r="G41" s="39"/>
      <c r="H41" s="17" t="str">
        <f t="shared" si="0"/>
        <v/>
      </c>
      <c r="I41" s="42"/>
    </row>
    <row r="42" spans="2:9" ht="15.95" customHeight="1" x14ac:dyDescent="0.2">
      <c r="B42" s="108" t="s">
        <v>1864</v>
      </c>
      <c r="C42" s="130" t="s">
        <v>1863</v>
      </c>
      <c r="D42" s="15" t="s">
        <v>6</v>
      </c>
      <c r="E42" s="22"/>
      <c r="F42" s="22"/>
      <c r="G42" s="39"/>
      <c r="H42" s="17">
        <f t="shared" si="0"/>
        <v>0</v>
      </c>
      <c r="I42" s="42"/>
    </row>
    <row r="43" spans="2:9" x14ac:dyDescent="0.2">
      <c r="B43" s="107"/>
      <c r="D43" s="38"/>
      <c r="E43" s="22"/>
      <c r="F43" s="22"/>
      <c r="G43" s="39"/>
      <c r="H43" s="17" t="str">
        <f t="shared" si="0"/>
        <v/>
      </c>
      <c r="I43" s="42"/>
    </row>
    <row r="44" spans="2:9" x14ac:dyDescent="0.2">
      <c r="B44" s="107" t="s">
        <v>1862</v>
      </c>
      <c r="C44" s="36" t="s">
        <v>1861</v>
      </c>
      <c r="D44" s="64" t="s">
        <v>6</v>
      </c>
      <c r="E44" s="22"/>
      <c r="F44" s="22"/>
      <c r="G44" s="39"/>
      <c r="H44" s="17">
        <f t="shared" si="0"/>
        <v>0</v>
      </c>
      <c r="I44" s="42"/>
    </row>
    <row r="45" spans="2:9" x14ac:dyDescent="0.2">
      <c r="B45" s="107"/>
      <c r="C45" s="37"/>
      <c r="D45" s="22"/>
      <c r="E45" s="22"/>
      <c r="F45" s="22"/>
      <c r="G45" s="39"/>
      <c r="H45" s="17" t="str">
        <f t="shared" si="0"/>
        <v/>
      </c>
      <c r="I45" s="42"/>
    </row>
    <row r="46" spans="2:9" x14ac:dyDescent="0.2">
      <c r="B46" s="107" t="s">
        <v>1860</v>
      </c>
      <c r="C46" s="36" t="s">
        <v>1859</v>
      </c>
      <c r="D46" s="38" t="s">
        <v>6</v>
      </c>
      <c r="E46" s="22"/>
      <c r="F46" s="22"/>
      <c r="G46" s="39"/>
      <c r="H46" s="17">
        <f t="shared" si="0"/>
        <v>0</v>
      </c>
      <c r="I46" s="42"/>
    </row>
    <row r="47" spans="2:9" x14ac:dyDescent="0.2">
      <c r="B47" s="107"/>
      <c r="C47" s="36"/>
      <c r="D47" s="38"/>
      <c r="E47" s="22"/>
      <c r="F47" s="22"/>
      <c r="G47" s="39"/>
      <c r="H47" s="17" t="str">
        <f t="shared" si="0"/>
        <v/>
      </c>
      <c r="I47" s="42"/>
    </row>
    <row r="48" spans="2:9" x14ac:dyDescent="0.2">
      <c r="B48" s="107"/>
      <c r="C48" s="36"/>
      <c r="D48" s="38"/>
      <c r="E48" s="22"/>
      <c r="F48" s="22"/>
      <c r="G48" s="39"/>
      <c r="H48" s="17" t="str">
        <f t="shared" si="0"/>
        <v/>
      </c>
      <c r="I48" s="42"/>
    </row>
    <row r="49" spans="2:9" x14ac:dyDescent="0.2">
      <c r="B49" s="107"/>
      <c r="C49" s="36"/>
      <c r="D49" s="38"/>
      <c r="E49" s="22"/>
      <c r="F49" s="22"/>
      <c r="G49" s="39"/>
      <c r="H49" s="17" t="str">
        <f t="shared" si="0"/>
        <v/>
      </c>
      <c r="I49" s="42"/>
    </row>
    <row r="50" spans="2:9" x14ac:dyDescent="0.2">
      <c r="B50" s="107"/>
      <c r="C50" s="36"/>
      <c r="D50" s="38"/>
      <c r="E50" s="22"/>
      <c r="F50" s="22"/>
      <c r="G50" s="39"/>
      <c r="H50" s="17" t="str">
        <f t="shared" si="0"/>
        <v/>
      </c>
      <c r="I50" s="42"/>
    </row>
    <row r="51" spans="2:9" x14ac:dyDescent="0.2">
      <c r="B51" s="107"/>
      <c r="C51" s="36"/>
      <c r="D51" s="38"/>
      <c r="E51" s="22"/>
      <c r="F51" s="22"/>
      <c r="G51" s="39"/>
      <c r="H51" s="17" t="str">
        <f t="shared" si="0"/>
        <v/>
      </c>
      <c r="I51" s="42"/>
    </row>
    <row r="52" spans="2:9" x14ac:dyDescent="0.2">
      <c r="B52" s="107"/>
      <c r="C52" s="36"/>
      <c r="D52" s="38"/>
      <c r="E52" s="22"/>
      <c r="F52" s="22"/>
      <c r="G52" s="39"/>
      <c r="H52" s="17" t="str">
        <f t="shared" si="0"/>
        <v/>
      </c>
      <c r="I52" s="42"/>
    </row>
    <row r="53" spans="2:9" x14ac:dyDescent="0.2">
      <c r="B53" s="107"/>
      <c r="C53" s="36"/>
      <c r="D53" s="38"/>
      <c r="E53" s="22"/>
      <c r="F53" s="22"/>
      <c r="G53" s="39"/>
      <c r="H53" s="17" t="str">
        <f t="shared" si="0"/>
        <v/>
      </c>
      <c r="I53" s="42"/>
    </row>
    <row r="54" spans="2:9" x14ac:dyDescent="0.2">
      <c r="B54" s="107"/>
      <c r="C54" s="36"/>
      <c r="D54" s="38"/>
      <c r="E54" s="22"/>
      <c r="F54" s="22"/>
      <c r="G54" s="39"/>
      <c r="H54" s="17" t="str">
        <f t="shared" si="0"/>
        <v/>
      </c>
      <c r="I54" s="42"/>
    </row>
    <row r="55" spans="2:9" x14ac:dyDescent="0.2">
      <c r="B55" s="107"/>
      <c r="C55" s="36"/>
      <c r="D55" s="38"/>
      <c r="E55" s="22"/>
      <c r="F55" s="22"/>
      <c r="G55" s="39"/>
      <c r="H55" s="17" t="str">
        <f t="shared" si="0"/>
        <v/>
      </c>
      <c r="I55" s="42"/>
    </row>
    <row r="56" spans="2:9" x14ac:dyDescent="0.2">
      <c r="B56" s="107"/>
      <c r="C56" s="36"/>
      <c r="D56" s="38"/>
      <c r="E56" s="22"/>
      <c r="F56" s="22"/>
      <c r="G56" s="39"/>
      <c r="H56" s="17" t="str">
        <f t="shared" si="0"/>
        <v/>
      </c>
      <c r="I56" s="42"/>
    </row>
    <row r="57" spans="2:9" x14ac:dyDescent="0.2">
      <c r="B57" s="107"/>
      <c r="C57" s="36"/>
      <c r="D57" s="38"/>
      <c r="E57" s="22"/>
      <c r="F57" s="22"/>
      <c r="G57" s="39"/>
      <c r="H57" s="17" t="str">
        <f t="shared" si="0"/>
        <v/>
      </c>
      <c r="I57" s="42"/>
    </row>
    <row r="58" spans="2:9" x14ac:dyDescent="0.2">
      <c r="B58" s="107"/>
      <c r="C58" s="36"/>
      <c r="D58" s="38"/>
      <c r="E58" s="22"/>
      <c r="F58" s="22"/>
      <c r="G58" s="39"/>
      <c r="H58" s="17" t="str">
        <f t="shared" si="0"/>
        <v/>
      </c>
      <c r="I58" s="42"/>
    </row>
    <row r="59" spans="2:9" x14ac:dyDescent="0.2">
      <c r="B59" s="107"/>
      <c r="C59" s="36"/>
      <c r="D59" s="38"/>
      <c r="E59" s="22"/>
      <c r="F59" s="22"/>
      <c r="G59" s="39"/>
      <c r="H59" s="17" t="str">
        <f t="shared" si="0"/>
        <v/>
      </c>
      <c r="I59" s="42"/>
    </row>
    <row r="60" spans="2:9" x14ac:dyDescent="0.2">
      <c r="B60" s="107"/>
      <c r="C60" s="36"/>
      <c r="D60" s="38"/>
      <c r="E60" s="22"/>
      <c r="F60" s="22"/>
      <c r="G60" s="39"/>
      <c r="H60" s="17" t="str">
        <f t="shared" si="0"/>
        <v/>
      </c>
      <c r="I60" s="42"/>
    </row>
    <row r="61" spans="2:9" x14ac:dyDescent="0.2">
      <c r="B61" s="107"/>
      <c r="C61" s="36"/>
      <c r="D61" s="38"/>
      <c r="E61" s="22"/>
      <c r="F61" s="22"/>
      <c r="G61" s="39"/>
      <c r="H61" s="17" t="str">
        <f t="shared" si="0"/>
        <v/>
      </c>
      <c r="I61" s="42"/>
    </row>
    <row r="62" spans="2:9" x14ac:dyDescent="0.2">
      <c r="B62" s="107"/>
      <c r="C62" s="36"/>
      <c r="D62" s="38"/>
      <c r="E62" s="22"/>
      <c r="F62" s="22"/>
      <c r="G62" s="39"/>
      <c r="H62" s="17" t="str">
        <f t="shared" si="0"/>
        <v/>
      </c>
      <c r="I62" s="42"/>
    </row>
    <row r="63" spans="2:9" x14ac:dyDescent="0.2">
      <c r="B63" s="107"/>
      <c r="C63" s="36"/>
      <c r="D63" s="38"/>
      <c r="E63" s="22"/>
      <c r="F63" s="22"/>
      <c r="G63" s="39"/>
      <c r="H63" s="17" t="str">
        <f t="shared" si="0"/>
        <v/>
      </c>
      <c r="I63" s="42"/>
    </row>
    <row r="64" spans="2:9" x14ac:dyDescent="0.2">
      <c r="B64" s="107"/>
      <c r="C64" s="36"/>
      <c r="D64" s="38"/>
      <c r="E64" s="22"/>
      <c r="F64" s="22"/>
      <c r="G64" s="39"/>
      <c r="H64" s="17" t="str">
        <f t="shared" si="0"/>
        <v/>
      </c>
      <c r="I64" s="42"/>
    </row>
    <row r="65" spans="2:9" x14ac:dyDescent="0.2">
      <c r="B65" s="107"/>
      <c r="C65" s="36"/>
      <c r="D65" s="38"/>
      <c r="E65" s="22"/>
      <c r="F65" s="22"/>
      <c r="G65" s="39"/>
      <c r="H65" s="17" t="str">
        <f t="shared" si="0"/>
        <v/>
      </c>
      <c r="I65" s="42"/>
    </row>
    <row r="66" spans="2:9" x14ac:dyDescent="0.2">
      <c r="B66" s="107"/>
      <c r="C66" s="36"/>
      <c r="D66" s="38"/>
      <c r="E66" s="22"/>
      <c r="F66" s="22"/>
      <c r="G66" s="39"/>
      <c r="H66" s="17" t="str">
        <f t="shared" si="0"/>
        <v/>
      </c>
      <c r="I66" s="42"/>
    </row>
    <row r="67" spans="2:9" x14ac:dyDescent="0.2">
      <c r="B67" s="107"/>
      <c r="C67" s="36"/>
      <c r="D67" s="38"/>
      <c r="E67" s="22"/>
      <c r="F67" s="22"/>
      <c r="G67" s="39"/>
      <c r="H67" s="17" t="str">
        <f t="shared" si="0"/>
        <v/>
      </c>
      <c r="I67" s="42"/>
    </row>
    <row r="68" spans="2:9" x14ac:dyDescent="0.2">
      <c r="B68" s="107"/>
      <c r="C68" s="36"/>
      <c r="D68" s="38"/>
      <c r="E68" s="22"/>
      <c r="F68" s="22"/>
      <c r="G68" s="39"/>
      <c r="H68" s="17" t="str">
        <f t="shared" si="0"/>
        <v/>
      </c>
      <c r="I68" s="42"/>
    </row>
    <row r="69" spans="2:9" x14ac:dyDescent="0.2">
      <c r="B69" s="107"/>
      <c r="C69" s="36"/>
      <c r="D69" s="38"/>
      <c r="E69" s="22"/>
      <c r="F69" s="22"/>
      <c r="G69" s="39"/>
      <c r="H69" s="17" t="str">
        <f t="shared" si="0"/>
        <v/>
      </c>
      <c r="I69" s="42"/>
    </row>
    <row r="70" spans="2:9" x14ac:dyDescent="0.2">
      <c r="B70" s="107"/>
      <c r="C70" s="36"/>
      <c r="D70" s="38"/>
      <c r="E70" s="22"/>
      <c r="F70" s="22"/>
      <c r="G70" s="39"/>
      <c r="H70" s="17" t="str">
        <f t="shared" si="0"/>
        <v/>
      </c>
      <c r="I70" s="42"/>
    </row>
    <row r="71" spans="2:9" x14ac:dyDescent="0.2">
      <c r="B71" s="107"/>
      <c r="C71" s="36"/>
      <c r="D71" s="38"/>
      <c r="E71" s="22"/>
      <c r="F71" s="22"/>
      <c r="G71" s="39"/>
      <c r="H71" s="17" t="str">
        <f t="shared" si="0"/>
        <v/>
      </c>
      <c r="I71" s="42"/>
    </row>
    <row r="72" spans="2:9" x14ac:dyDescent="0.2">
      <c r="B72" s="107"/>
      <c r="C72" s="36"/>
      <c r="D72" s="38"/>
      <c r="E72" s="22"/>
      <c r="F72" s="22"/>
      <c r="G72" s="39"/>
      <c r="H72" s="17" t="str">
        <f t="shared" si="0"/>
        <v/>
      </c>
      <c r="I72" s="42"/>
    </row>
    <row r="73" spans="2:9" x14ac:dyDescent="0.2">
      <c r="B73" s="107"/>
      <c r="C73" s="36"/>
      <c r="D73" s="38"/>
      <c r="E73" s="22"/>
      <c r="F73" s="22"/>
      <c r="G73" s="39"/>
      <c r="H73" s="17" t="str">
        <f t="shared" ref="H73" si="1">IF(D73="","",F73*G73)</f>
        <v/>
      </c>
      <c r="I73" s="42"/>
    </row>
    <row r="74" spans="2:9" s="30" customFormat="1" ht="24.75" customHeight="1" x14ac:dyDescent="0.2">
      <c r="B74" s="84" t="str">
        <f>$B$10</f>
        <v xml:space="preserve">C12.5 </v>
      </c>
      <c r="C74" s="31" t="s">
        <v>2708</v>
      </c>
      <c r="D74" s="32"/>
      <c r="E74" s="32"/>
      <c r="F74" s="33"/>
      <c r="G74" s="32"/>
      <c r="H74" s="34">
        <f>SUM(H9:H73)</f>
        <v>0</v>
      </c>
      <c r="I74"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84061-D827-4F24-98F6-3FC5F98D542F}">
  <sheetPr codeName="Sheet63"/>
  <dimension ref="B1:I145"/>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C12.6</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79"/>
      <c r="C9" s="78"/>
      <c r="D9" s="15"/>
      <c r="E9" s="15"/>
      <c r="F9" s="15"/>
      <c r="G9" s="16"/>
      <c r="H9" s="17" t="str">
        <f t="shared" ref="H9:H99" si="0">IF(D9="","",F9*G9)</f>
        <v/>
      </c>
      <c r="I9" s="18"/>
    </row>
    <row r="10" spans="2:9" x14ac:dyDescent="0.2">
      <c r="B10" s="112" t="s">
        <v>1960</v>
      </c>
      <c r="C10" s="78" t="s">
        <v>2769</v>
      </c>
      <c r="D10" s="15"/>
      <c r="E10" s="15"/>
      <c r="F10" s="15"/>
      <c r="G10" s="16"/>
      <c r="H10" s="17" t="str">
        <f t="shared" si="0"/>
        <v/>
      </c>
      <c r="I10" s="18"/>
    </row>
    <row r="11" spans="2:9" x14ac:dyDescent="0.2">
      <c r="B11" s="107"/>
      <c r="D11" s="22"/>
      <c r="E11" s="22"/>
      <c r="F11" s="22"/>
      <c r="G11" s="41"/>
      <c r="H11" s="17" t="str">
        <f t="shared" si="0"/>
        <v/>
      </c>
      <c r="I11" s="42"/>
    </row>
    <row r="12" spans="2:9" x14ac:dyDescent="0.2">
      <c r="B12" s="108" t="s">
        <v>1959</v>
      </c>
      <c r="C12" s="37" t="s">
        <v>1958</v>
      </c>
      <c r="D12" s="38"/>
      <c r="E12" s="22"/>
      <c r="F12" s="22"/>
      <c r="G12" s="41"/>
      <c r="H12" s="17" t="str">
        <f t="shared" si="0"/>
        <v/>
      </c>
      <c r="I12" s="42"/>
    </row>
    <row r="13" spans="2:9" x14ac:dyDescent="0.2">
      <c r="B13" s="108"/>
      <c r="C13" s="37"/>
      <c r="D13" s="38"/>
      <c r="E13" s="22"/>
      <c r="F13" s="22"/>
      <c r="G13" s="41"/>
      <c r="H13" s="17" t="str">
        <f t="shared" si="0"/>
        <v/>
      </c>
      <c r="I13" s="42"/>
    </row>
    <row r="14" spans="2:9" x14ac:dyDescent="0.2">
      <c r="B14" s="108" t="s">
        <v>1957</v>
      </c>
      <c r="C14" s="37" t="s">
        <v>1956</v>
      </c>
      <c r="D14" s="22" t="s">
        <v>13</v>
      </c>
      <c r="E14" s="22"/>
      <c r="F14" s="22"/>
      <c r="G14" s="41"/>
      <c r="H14" s="17">
        <f t="shared" si="0"/>
        <v>0</v>
      </c>
      <c r="I14" s="42"/>
    </row>
    <row r="15" spans="2:9" x14ac:dyDescent="0.2">
      <c r="B15" s="108"/>
      <c r="C15" s="37"/>
      <c r="D15" s="22"/>
      <c r="E15" s="22"/>
      <c r="F15" s="22"/>
      <c r="G15" s="41"/>
      <c r="H15" s="17" t="str">
        <f t="shared" si="0"/>
        <v/>
      </c>
      <c r="I15" s="42"/>
    </row>
    <row r="16" spans="2:9" x14ac:dyDescent="0.2">
      <c r="B16" s="108" t="s">
        <v>1955</v>
      </c>
      <c r="C16" s="37" t="s">
        <v>1924</v>
      </c>
      <c r="D16" s="22" t="s">
        <v>13</v>
      </c>
      <c r="E16" s="22"/>
      <c r="F16" s="22"/>
      <c r="G16" s="41"/>
      <c r="H16" s="17">
        <f t="shared" si="0"/>
        <v>0</v>
      </c>
      <c r="I16" s="42"/>
    </row>
    <row r="17" spans="2:9" x14ac:dyDescent="0.2">
      <c r="B17" s="108"/>
      <c r="C17" s="37"/>
      <c r="D17" s="22"/>
      <c r="E17" s="22"/>
      <c r="F17" s="22"/>
      <c r="G17" s="41"/>
      <c r="H17" s="17" t="str">
        <f t="shared" si="0"/>
        <v/>
      </c>
      <c r="I17" s="42"/>
    </row>
    <row r="18" spans="2:9" x14ac:dyDescent="0.2">
      <c r="B18" s="108" t="s">
        <v>1954</v>
      </c>
      <c r="C18" s="37" t="s">
        <v>1922</v>
      </c>
      <c r="D18" s="22" t="s">
        <v>13</v>
      </c>
      <c r="E18" s="22"/>
      <c r="F18" s="23"/>
      <c r="G18" s="24"/>
      <c r="H18" s="17">
        <f t="shared" si="0"/>
        <v>0</v>
      </c>
      <c r="I18" s="43"/>
    </row>
    <row r="19" spans="2:9" x14ac:dyDescent="0.2">
      <c r="B19" s="108"/>
      <c r="C19" s="37"/>
      <c r="D19" s="22"/>
      <c r="E19" s="22"/>
      <c r="F19" s="23"/>
      <c r="G19" s="24"/>
      <c r="H19" s="17" t="str">
        <f t="shared" si="0"/>
        <v/>
      </c>
      <c r="I19" s="43"/>
    </row>
    <row r="20" spans="2:9" ht="14.25" x14ac:dyDescent="0.2">
      <c r="B20" s="107" t="s">
        <v>1953</v>
      </c>
      <c r="C20" s="37" t="s">
        <v>1952</v>
      </c>
      <c r="D20" s="22" t="s">
        <v>26</v>
      </c>
      <c r="E20" s="22"/>
      <c r="F20" s="23"/>
      <c r="G20" s="24"/>
      <c r="H20" s="17">
        <f t="shared" si="0"/>
        <v>0</v>
      </c>
      <c r="I20" s="43"/>
    </row>
    <row r="21" spans="2:9" x14ac:dyDescent="0.2">
      <c r="B21" s="111"/>
      <c r="C21" s="37"/>
      <c r="D21" s="38"/>
      <c r="E21" s="22"/>
      <c r="F21" s="23"/>
      <c r="G21" s="41"/>
      <c r="H21" s="17" t="str">
        <f t="shared" si="0"/>
        <v/>
      </c>
      <c r="I21" s="42"/>
    </row>
    <row r="22" spans="2:9" ht="14.25" x14ac:dyDescent="0.2">
      <c r="B22" s="107" t="s">
        <v>1951</v>
      </c>
      <c r="C22" s="37" t="s">
        <v>1950</v>
      </c>
      <c r="D22" s="22" t="s">
        <v>26</v>
      </c>
      <c r="E22" s="22"/>
      <c r="F22" s="23"/>
      <c r="G22" s="44"/>
      <c r="H22" s="17">
        <f t="shared" si="0"/>
        <v>0</v>
      </c>
      <c r="I22" s="42"/>
    </row>
    <row r="23" spans="2:9" x14ac:dyDescent="0.2">
      <c r="B23" s="111"/>
      <c r="C23" s="37"/>
      <c r="D23" s="64"/>
      <c r="E23" s="22"/>
      <c r="F23" s="23"/>
      <c r="G23" s="41"/>
      <c r="H23" s="17" t="str">
        <f t="shared" si="0"/>
        <v/>
      </c>
      <c r="I23" s="45"/>
    </row>
    <row r="24" spans="2:9" x14ac:dyDescent="0.2">
      <c r="B24" s="108" t="s">
        <v>1949</v>
      </c>
      <c r="C24" s="37" t="s">
        <v>1948</v>
      </c>
      <c r="D24" s="38"/>
      <c r="E24" s="38"/>
      <c r="F24" s="23"/>
      <c r="G24" s="46"/>
      <c r="H24" s="17" t="str">
        <f t="shared" si="0"/>
        <v/>
      </c>
    </row>
    <row r="25" spans="2:9" x14ac:dyDescent="0.2">
      <c r="B25" s="111"/>
      <c r="C25" s="1"/>
      <c r="D25" s="38"/>
      <c r="E25" s="38"/>
      <c r="F25" s="23"/>
      <c r="G25" s="46"/>
      <c r="H25" s="17" t="str">
        <f t="shared" si="0"/>
        <v/>
      </c>
    </row>
    <row r="26" spans="2:9" x14ac:dyDescent="0.2">
      <c r="B26" s="108" t="s">
        <v>1947</v>
      </c>
      <c r="C26" s="37" t="s">
        <v>1437</v>
      </c>
      <c r="D26" s="22" t="s">
        <v>7</v>
      </c>
      <c r="E26" s="38"/>
      <c r="F26" s="23"/>
      <c r="G26" s="39"/>
      <c r="H26" s="17">
        <f t="shared" si="0"/>
        <v>0</v>
      </c>
    </row>
    <row r="27" spans="2:9" x14ac:dyDescent="0.2">
      <c r="B27" s="111"/>
      <c r="C27" s="1"/>
      <c r="D27" s="38"/>
      <c r="E27" s="38"/>
      <c r="F27" s="23"/>
      <c r="G27" s="46"/>
      <c r="H27" s="17" t="str">
        <f t="shared" si="0"/>
        <v/>
      </c>
    </row>
    <row r="28" spans="2:9" x14ac:dyDescent="0.2">
      <c r="B28" s="108" t="s">
        <v>1946</v>
      </c>
      <c r="C28" s="37" t="s">
        <v>1436</v>
      </c>
      <c r="D28" s="38" t="s">
        <v>7</v>
      </c>
      <c r="E28" s="38"/>
      <c r="F28" s="23"/>
      <c r="G28" s="44"/>
      <c r="H28" s="17">
        <f t="shared" si="0"/>
        <v>0</v>
      </c>
    </row>
    <row r="29" spans="2:9" x14ac:dyDescent="0.2">
      <c r="B29" s="108"/>
      <c r="C29" s="37"/>
      <c r="D29" s="38"/>
      <c r="E29" s="38"/>
      <c r="F29" s="23"/>
      <c r="G29" s="46"/>
      <c r="H29" s="17" t="str">
        <f t="shared" si="0"/>
        <v/>
      </c>
    </row>
    <row r="30" spans="2:9" ht="27" customHeight="1" x14ac:dyDescent="0.2">
      <c r="B30" s="107" t="s">
        <v>1945</v>
      </c>
      <c r="C30" s="57" t="s">
        <v>1944</v>
      </c>
      <c r="D30" s="38" t="s">
        <v>86</v>
      </c>
      <c r="E30" s="22"/>
      <c r="F30" s="23"/>
      <c r="G30" s="41"/>
      <c r="H30" s="17">
        <f t="shared" si="0"/>
        <v>0</v>
      </c>
      <c r="I30" s="42"/>
    </row>
    <row r="31" spans="2:9" x14ac:dyDescent="0.2">
      <c r="B31" s="111"/>
      <c r="C31" s="57"/>
      <c r="D31" s="38"/>
      <c r="E31" s="22"/>
      <c r="F31" s="23"/>
      <c r="G31" s="41"/>
      <c r="H31" s="17" t="str">
        <f t="shared" si="0"/>
        <v/>
      </c>
      <c r="I31" s="42"/>
    </row>
    <row r="32" spans="2:9" ht="23.1" customHeight="1" x14ac:dyDescent="0.2">
      <c r="B32" s="107" t="s">
        <v>1943</v>
      </c>
      <c r="C32" s="57" t="s">
        <v>2756</v>
      </c>
      <c r="D32" s="38" t="s">
        <v>6</v>
      </c>
      <c r="E32" s="22"/>
      <c r="F32" s="23"/>
      <c r="G32" s="39"/>
      <c r="H32" s="17">
        <f t="shared" si="0"/>
        <v>0</v>
      </c>
      <c r="I32" s="43"/>
    </row>
    <row r="33" spans="2:9" x14ac:dyDescent="0.2">
      <c r="B33" s="111"/>
      <c r="C33" s="37"/>
      <c r="D33" s="38"/>
      <c r="E33" s="15"/>
      <c r="F33" s="26"/>
      <c r="G33" s="29"/>
      <c r="H33" s="17" t="str">
        <f t="shared" si="0"/>
        <v/>
      </c>
      <c r="I33" s="18"/>
    </row>
    <row r="34" spans="2:9" s="37" customFormat="1" ht="27" customHeight="1" x14ac:dyDescent="0.2">
      <c r="B34" s="108" t="s">
        <v>1942</v>
      </c>
      <c r="C34" s="57" t="s">
        <v>2757</v>
      </c>
      <c r="D34" s="38" t="s">
        <v>86</v>
      </c>
      <c r="E34" s="15"/>
      <c r="F34" s="26"/>
      <c r="G34" s="29"/>
      <c r="H34" s="17">
        <f t="shared" si="0"/>
        <v>0</v>
      </c>
      <c r="I34" s="18"/>
    </row>
    <row r="35" spans="2:9" x14ac:dyDescent="0.2">
      <c r="B35" s="111"/>
      <c r="C35" s="37"/>
      <c r="D35" s="38"/>
      <c r="E35" s="22"/>
      <c r="F35" s="23"/>
      <c r="G35" s="39"/>
      <c r="H35" s="17" t="str">
        <f t="shared" si="0"/>
        <v/>
      </c>
      <c r="I35" s="43"/>
    </row>
    <row r="36" spans="2:9" ht="24.95" customHeight="1" x14ac:dyDescent="0.2">
      <c r="B36" s="107" t="s">
        <v>1941</v>
      </c>
      <c r="C36" s="57" t="s">
        <v>1940</v>
      </c>
      <c r="D36" s="38" t="s">
        <v>6</v>
      </c>
      <c r="E36" s="22"/>
      <c r="F36" s="23"/>
      <c r="G36" s="39"/>
      <c r="H36" s="17">
        <f t="shared" si="0"/>
        <v>0</v>
      </c>
      <c r="I36" s="43"/>
    </row>
    <row r="37" spans="2:9" x14ac:dyDescent="0.2">
      <c r="B37" s="111"/>
      <c r="C37" s="37"/>
      <c r="D37" s="22"/>
      <c r="E37" s="22"/>
      <c r="F37" s="23"/>
      <c r="G37" s="47"/>
      <c r="H37" s="17" t="str">
        <f t="shared" si="0"/>
        <v/>
      </c>
      <c r="I37" s="42"/>
    </row>
    <row r="38" spans="2:9" ht="14.25" x14ac:dyDescent="0.2">
      <c r="B38" s="107" t="s">
        <v>1939</v>
      </c>
      <c r="C38" s="37" t="s">
        <v>1938</v>
      </c>
      <c r="D38" s="38" t="s">
        <v>86</v>
      </c>
      <c r="E38" s="22"/>
      <c r="F38" s="23"/>
      <c r="G38" s="47"/>
      <c r="H38" s="17">
        <f t="shared" si="0"/>
        <v>0</v>
      </c>
      <c r="I38" s="42"/>
    </row>
    <row r="39" spans="2:9" x14ac:dyDescent="0.2">
      <c r="B39" s="111"/>
      <c r="C39" s="36"/>
      <c r="D39" s="22"/>
      <c r="E39" s="22"/>
      <c r="F39" s="23"/>
      <c r="G39" s="44"/>
      <c r="H39" s="17" t="str">
        <f t="shared" si="0"/>
        <v/>
      </c>
      <c r="I39" s="42"/>
    </row>
    <row r="40" spans="2:9" x14ac:dyDescent="0.2">
      <c r="B40" s="108" t="s">
        <v>1937</v>
      </c>
      <c r="C40" s="37" t="s">
        <v>1936</v>
      </c>
      <c r="D40" s="38"/>
      <c r="E40" s="22"/>
      <c r="F40" s="23"/>
      <c r="G40" s="44"/>
      <c r="H40" s="17" t="str">
        <f t="shared" si="0"/>
        <v/>
      </c>
      <c r="I40" s="42"/>
    </row>
    <row r="41" spans="2:9" x14ac:dyDescent="0.2">
      <c r="B41" s="107"/>
      <c r="D41" s="38"/>
      <c r="E41" s="22"/>
      <c r="F41" s="22"/>
      <c r="G41" s="41"/>
      <c r="H41" s="17" t="str">
        <f t="shared" si="0"/>
        <v/>
      </c>
      <c r="I41" s="42"/>
    </row>
    <row r="42" spans="2:9" x14ac:dyDescent="0.2">
      <c r="B42" s="108" t="s">
        <v>1935</v>
      </c>
      <c r="C42" s="37" t="s">
        <v>1934</v>
      </c>
      <c r="D42" s="64" t="s">
        <v>38</v>
      </c>
      <c r="E42" s="22"/>
      <c r="F42" s="22"/>
      <c r="G42" s="41"/>
      <c r="H42" s="17">
        <f t="shared" si="0"/>
        <v>0</v>
      </c>
      <c r="I42" s="42"/>
    </row>
    <row r="43" spans="2:9" x14ac:dyDescent="0.2">
      <c r="B43" s="111"/>
      <c r="C43" s="1"/>
      <c r="D43" s="46"/>
      <c r="E43" s="22"/>
      <c r="F43" s="22"/>
      <c r="G43" s="41"/>
      <c r="H43" s="17" t="str">
        <f t="shared" si="0"/>
        <v/>
      </c>
      <c r="I43" s="42"/>
    </row>
    <row r="44" spans="2:9" x14ac:dyDescent="0.2">
      <c r="B44" s="108" t="s">
        <v>1933</v>
      </c>
      <c r="C44" s="37" t="s">
        <v>1932</v>
      </c>
      <c r="D44" s="38" t="s">
        <v>6</v>
      </c>
      <c r="E44" s="22"/>
      <c r="F44" s="22"/>
      <c r="G44" s="41"/>
      <c r="H44" s="17">
        <f t="shared" si="0"/>
        <v>0</v>
      </c>
      <c r="I44" s="42"/>
    </row>
    <row r="45" spans="2:9" x14ac:dyDescent="0.2">
      <c r="B45" s="108"/>
      <c r="D45" s="38"/>
      <c r="E45" s="22"/>
      <c r="F45" s="22"/>
      <c r="G45" s="41"/>
      <c r="H45" s="17" t="str">
        <f t="shared" si="0"/>
        <v/>
      </c>
      <c r="I45" s="42"/>
    </row>
    <row r="46" spans="2:9" ht="27.6" customHeight="1" x14ac:dyDescent="0.2">
      <c r="B46" s="108" t="s">
        <v>1931</v>
      </c>
      <c r="C46" s="57" t="s">
        <v>1930</v>
      </c>
      <c r="D46" s="22" t="s">
        <v>26</v>
      </c>
      <c r="E46" s="22"/>
      <c r="F46" s="22"/>
      <c r="G46" s="41"/>
      <c r="H46" s="17">
        <f t="shared" si="0"/>
        <v>0</v>
      </c>
      <c r="I46" s="42"/>
    </row>
    <row r="47" spans="2:9" x14ac:dyDescent="0.2">
      <c r="B47" s="111"/>
      <c r="D47" s="38"/>
      <c r="E47" s="22"/>
      <c r="F47" s="22"/>
      <c r="G47" s="41"/>
      <c r="H47" s="17" t="str">
        <f t="shared" si="0"/>
        <v/>
      </c>
      <c r="I47" s="42"/>
    </row>
    <row r="48" spans="2:9" x14ac:dyDescent="0.2">
      <c r="B48" s="108" t="s">
        <v>1929</v>
      </c>
      <c r="C48" s="37" t="s">
        <v>1928</v>
      </c>
      <c r="D48" s="38"/>
      <c r="E48" s="22"/>
      <c r="F48" s="22"/>
      <c r="G48" s="41"/>
      <c r="H48" s="17" t="str">
        <f t="shared" si="0"/>
        <v/>
      </c>
      <c r="I48" s="42"/>
    </row>
    <row r="49" spans="2:9" x14ac:dyDescent="0.2">
      <c r="B49" s="111"/>
      <c r="C49" s="1"/>
      <c r="D49" s="46"/>
      <c r="E49" s="22"/>
      <c r="F49" s="22"/>
      <c r="G49" s="41"/>
      <c r="H49" s="17" t="str">
        <f t="shared" si="0"/>
        <v/>
      </c>
      <c r="I49" s="42"/>
    </row>
    <row r="50" spans="2:9" ht="14.25" x14ac:dyDescent="0.2">
      <c r="B50" s="108" t="s">
        <v>1927</v>
      </c>
      <c r="C50" s="37" t="s">
        <v>1926</v>
      </c>
      <c r="D50" s="38" t="s">
        <v>86</v>
      </c>
      <c r="E50" s="22"/>
      <c r="F50" s="22"/>
      <c r="G50" s="41"/>
      <c r="H50" s="17">
        <f t="shared" si="0"/>
        <v>0</v>
      </c>
      <c r="I50" s="42"/>
    </row>
    <row r="51" spans="2:9" x14ac:dyDescent="0.2">
      <c r="B51" s="111"/>
      <c r="C51" s="1"/>
      <c r="D51" s="46"/>
      <c r="E51" s="22"/>
      <c r="F51" s="22"/>
      <c r="G51" s="41"/>
      <c r="H51" s="17" t="str">
        <f t="shared" si="0"/>
        <v/>
      </c>
      <c r="I51" s="42"/>
    </row>
    <row r="52" spans="2:9" ht="14.25" x14ac:dyDescent="0.2">
      <c r="B52" s="108" t="s">
        <v>1925</v>
      </c>
      <c r="C52" s="37" t="s">
        <v>1924</v>
      </c>
      <c r="D52" s="38" t="s">
        <v>86</v>
      </c>
      <c r="E52" s="22"/>
      <c r="F52" s="22"/>
      <c r="G52" s="41"/>
      <c r="H52" s="17">
        <f t="shared" si="0"/>
        <v>0</v>
      </c>
      <c r="I52" s="42"/>
    </row>
    <row r="53" spans="2:9" x14ac:dyDescent="0.2">
      <c r="B53" s="111"/>
      <c r="C53" s="1"/>
      <c r="D53" s="46"/>
      <c r="E53" s="22"/>
      <c r="F53" s="22"/>
      <c r="G53" s="41"/>
      <c r="H53" s="17" t="str">
        <f t="shared" si="0"/>
        <v/>
      </c>
      <c r="I53" s="42"/>
    </row>
    <row r="54" spans="2:9" ht="14.25" x14ac:dyDescent="0.2">
      <c r="B54" s="108" t="s">
        <v>1923</v>
      </c>
      <c r="C54" s="37" t="s">
        <v>1922</v>
      </c>
      <c r="D54" s="38" t="s">
        <v>86</v>
      </c>
      <c r="E54" s="22"/>
      <c r="F54" s="22"/>
      <c r="G54" s="41"/>
      <c r="H54" s="17">
        <f t="shared" si="0"/>
        <v>0</v>
      </c>
      <c r="I54" s="42"/>
    </row>
    <row r="55" spans="2:9" x14ac:dyDescent="0.2">
      <c r="B55" s="108"/>
      <c r="D55" s="38"/>
      <c r="E55" s="22"/>
      <c r="F55" s="22"/>
      <c r="G55" s="41"/>
      <c r="H55" s="17" t="str">
        <f t="shared" si="0"/>
        <v/>
      </c>
      <c r="I55" s="42"/>
    </row>
    <row r="56" spans="2:9" x14ac:dyDescent="0.2">
      <c r="B56" s="108" t="s">
        <v>1921</v>
      </c>
      <c r="C56" s="37" t="s">
        <v>1920</v>
      </c>
      <c r="D56" s="38" t="s">
        <v>38</v>
      </c>
      <c r="E56" s="22"/>
      <c r="F56" s="22"/>
      <c r="G56" s="41"/>
      <c r="H56" s="17">
        <f t="shared" si="0"/>
        <v>0</v>
      </c>
      <c r="I56" s="42"/>
    </row>
    <row r="57" spans="2:9" x14ac:dyDescent="0.2">
      <c r="B57" s="108"/>
      <c r="C57" s="37"/>
      <c r="D57" s="38"/>
      <c r="E57" s="22"/>
      <c r="F57" s="22"/>
      <c r="G57" s="41"/>
      <c r="H57" s="17" t="str">
        <f t="shared" si="0"/>
        <v/>
      </c>
      <c r="I57" s="42"/>
    </row>
    <row r="58" spans="2:9" x14ac:dyDescent="0.2">
      <c r="B58" s="108"/>
      <c r="C58" s="37"/>
      <c r="D58" s="38"/>
      <c r="E58" s="22"/>
      <c r="F58" s="22"/>
      <c r="G58" s="41"/>
      <c r="H58" s="17" t="str">
        <f t="shared" si="0"/>
        <v/>
      </c>
      <c r="I58" s="42"/>
    </row>
    <row r="59" spans="2:9" x14ac:dyDescent="0.2">
      <c r="B59" s="108"/>
      <c r="C59" s="37"/>
      <c r="D59" s="38"/>
      <c r="E59" s="22"/>
      <c r="F59" s="22"/>
      <c r="G59" s="41"/>
      <c r="H59" s="17" t="str">
        <f t="shared" si="0"/>
        <v/>
      </c>
      <c r="I59" s="42"/>
    </row>
    <row r="60" spans="2:9" x14ac:dyDescent="0.2">
      <c r="B60" s="108"/>
      <c r="C60" s="37"/>
      <c r="D60" s="38"/>
      <c r="E60" s="22"/>
      <c r="F60" s="22"/>
      <c r="G60" s="41"/>
      <c r="H60" s="17" t="str">
        <f t="shared" si="0"/>
        <v/>
      </c>
      <c r="I60" s="42"/>
    </row>
    <row r="61" spans="2:9" x14ac:dyDescent="0.2">
      <c r="B61" s="108"/>
      <c r="C61" s="37"/>
      <c r="D61" s="38"/>
      <c r="E61" s="22"/>
      <c r="F61" s="22"/>
      <c r="G61" s="41"/>
      <c r="H61" s="17" t="str">
        <f t="shared" si="0"/>
        <v/>
      </c>
      <c r="I61" s="42"/>
    </row>
    <row r="62" spans="2:9" x14ac:dyDescent="0.2">
      <c r="B62" s="108"/>
      <c r="C62" s="37"/>
      <c r="D62" s="38"/>
      <c r="E62" s="22"/>
      <c r="F62" s="22"/>
      <c r="G62" s="41"/>
      <c r="H62" s="17" t="str">
        <f t="shared" si="0"/>
        <v/>
      </c>
      <c r="I62" s="42"/>
    </row>
    <row r="63" spans="2:9" x14ac:dyDescent="0.2">
      <c r="B63" s="108"/>
      <c r="C63" s="37"/>
      <c r="D63" s="38"/>
      <c r="E63" s="22"/>
      <c r="F63" s="22"/>
      <c r="G63" s="41"/>
      <c r="H63" s="17" t="str">
        <f t="shared" si="0"/>
        <v/>
      </c>
      <c r="I63" s="42"/>
    </row>
    <row r="64" spans="2:9" x14ac:dyDescent="0.2">
      <c r="B64" s="108"/>
      <c r="C64" s="37"/>
      <c r="D64" s="38"/>
      <c r="E64" s="22"/>
      <c r="F64" s="22"/>
      <c r="G64" s="41"/>
      <c r="H64" s="17" t="str">
        <f t="shared" si="0"/>
        <v/>
      </c>
      <c r="I64" s="42"/>
    </row>
    <row r="65" spans="2:9" x14ac:dyDescent="0.2">
      <c r="B65" s="108"/>
      <c r="C65" s="37"/>
      <c r="D65" s="38"/>
      <c r="E65" s="22"/>
      <c r="F65" s="22"/>
      <c r="G65" s="41"/>
      <c r="H65" s="17" t="str">
        <f t="shared" si="0"/>
        <v/>
      </c>
      <c r="I65" s="42"/>
    </row>
    <row r="66" spans="2:9" x14ac:dyDescent="0.2">
      <c r="B66" s="108"/>
      <c r="C66" s="37"/>
      <c r="D66" s="38"/>
      <c r="E66" s="22"/>
      <c r="F66" s="22"/>
      <c r="G66" s="41"/>
      <c r="H66" s="17" t="str">
        <f t="shared" si="0"/>
        <v/>
      </c>
      <c r="I66" s="42"/>
    </row>
    <row r="67" spans="2:9" x14ac:dyDescent="0.2">
      <c r="B67" s="108"/>
      <c r="C67" s="37"/>
      <c r="D67" s="38"/>
      <c r="E67" s="22"/>
      <c r="F67" s="22"/>
      <c r="G67" s="41"/>
      <c r="H67" s="17" t="str">
        <f t="shared" si="0"/>
        <v/>
      </c>
      <c r="I67" s="42"/>
    </row>
    <row r="68" spans="2:9" x14ac:dyDescent="0.2">
      <c r="B68" s="108"/>
      <c r="C68" s="37"/>
      <c r="D68" s="38"/>
      <c r="E68" s="22"/>
      <c r="F68" s="22"/>
      <c r="G68" s="41"/>
      <c r="H68" s="17" t="str">
        <f t="shared" si="0"/>
        <v/>
      </c>
      <c r="I68" s="42"/>
    </row>
    <row r="69" spans="2:9" x14ac:dyDescent="0.2">
      <c r="B69" s="108"/>
      <c r="C69" s="37"/>
      <c r="D69" s="38"/>
      <c r="E69" s="22"/>
      <c r="F69" s="22"/>
      <c r="G69" s="41"/>
      <c r="H69" s="17" t="str">
        <f t="shared" si="0"/>
        <v/>
      </c>
      <c r="I69" s="42"/>
    </row>
    <row r="70" spans="2:9" x14ac:dyDescent="0.2">
      <c r="B70" s="108"/>
      <c r="C70" s="37"/>
      <c r="D70" s="38"/>
      <c r="E70" s="22"/>
      <c r="F70" s="22"/>
      <c r="G70" s="41"/>
      <c r="H70" s="17" t="str">
        <f t="shared" si="0"/>
        <v/>
      </c>
      <c r="I70" s="42"/>
    </row>
    <row r="71" spans="2:9" x14ac:dyDescent="0.2">
      <c r="B71" s="111"/>
      <c r="D71" s="38"/>
      <c r="E71" s="22"/>
      <c r="F71" s="22"/>
      <c r="G71" s="41"/>
      <c r="H71" s="17" t="str">
        <f t="shared" si="0"/>
        <v/>
      </c>
      <c r="I71" s="42"/>
    </row>
    <row r="72" spans="2:9" x14ac:dyDescent="0.2">
      <c r="B72" s="111"/>
      <c r="D72" s="38"/>
      <c r="E72" s="22"/>
      <c r="F72" s="22"/>
      <c r="G72" s="41"/>
      <c r="H72" s="17" t="str">
        <f t="shared" si="0"/>
        <v/>
      </c>
      <c r="I72" s="42"/>
    </row>
    <row r="73" spans="2:9" x14ac:dyDescent="0.2">
      <c r="B73" s="111"/>
      <c r="D73" s="38"/>
      <c r="E73" s="22"/>
      <c r="F73" s="22"/>
      <c r="G73" s="41"/>
      <c r="H73" s="17" t="str">
        <f t="shared" si="0"/>
        <v/>
      </c>
      <c r="I73" s="42"/>
    </row>
    <row r="74" spans="2:9" s="30" customFormat="1" ht="19.5" customHeight="1" x14ac:dyDescent="0.2">
      <c r="B74" s="106" t="str">
        <f>$B$10</f>
        <v>C12.6</v>
      </c>
      <c r="C74" s="31" t="s">
        <v>14</v>
      </c>
      <c r="D74" s="32"/>
      <c r="E74" s="32"/>
      <c r="F74" s="33"/>
      <c r="G74" s="32"/>
      <c r="H74" s="34">
        <f>SUM(H9:H73)</f>
        <v>0</v>
      </c>
      <c r="I74" s="35"/>
    </row>
    <row r="75" spans="2:9" x14ac:dyDescent="0.2">
      <c r="B75" s="449" t="str">
        <f>Client1</f>
        <v>Province of KwaZulu-Natal</v>
      </c>
      <c r="C75" s="449"/>
      <c r="D75" s="449"/>
      <c r="E75" s="449"/>
      <c r="F75" s="450" t="str">
        <f>"Contract No. "&amp;ContractNo</f>
        <v>Contract No. ZNB01127/00000/00/HOD/INF/21/T</v>
      </c>
      <c r="G75" s="450"/>
      <c r="H75" s="450"/>
    </row>
    <row r="76" spans="2:9" x14ac:dyDescent="0.2">
      <c r="B76" s="449" t="str">
        <f>Client2</f>
        <v>Department of Transport</v>
      </c>
      <c r="C76" s="449"/>
      <c r="D76" s="449"/>
      <c r="E76" s="449"/>
      <c r="F76" s="450"/>
      <c r="G76" s="450"/>
      <c r="H76" s="450"/>
    </row>
    <row r="77" spans="2:9" x14ac:dyDescent="0.2">
      <c r="B77" s="452"/>
      <c r="C77" s="452"/>
      <c r="D77" s="452"/>
      <c r="E77" s="452"/>
      <c r="F77" s="451"/>
      <c r="G77" s="451"/>
      <c r="H77" s="451"/>
    </row>
    <row r="78" spans="2:9" x14ac:dyDescent="0.2">
      <c r="B78" s="443" t="s">
        <v>8</v>
      </c>
      <c r="C78" s="444"/>
      <c r="D78" s="444"/>
      <c r="E78" s="444"/>
      <c r="F78" s="444"/>
      <c r="G78" s="444"/>
      <c r="H78" s="453" t="str">
        <f>$H$4</f>
        <v>CHAPTER C12.6</v>
      </c>
      <c r="I78" s="6"/>
    </row>
    <row r="79" spans="2:9" x14ac:dyDescent="0.2">
      <c r="B79" s="445" t="str">
        <f>ContractDescription</f>
        <v>REHABILITATION OF PROVINCIAL ROAD P47-3 (KM 38.00 TO KM 48.00) IN THE EMPANGENI REGION</v>
      </c>
      <c r="C79" s="446"/>
      <c r="D79" s="446"/>
      <c r="E79" s="446"/>
      <c r="F79" s="446"/>
      <c r="G79" s="446"/>
      <c r="H79" s="450"/>
      <c r="I79" s="8"/>
    </row>
    <row r="80" spans="2:9" x14ac:dyDescent="0.2">
      <c r="B80" s="445"/>
      <c r="C80" s="446"/>
      <c r="D80" s="446"/>
      <c r="E80" s="446"/>
      <c r="F80" s="446"/>
      <c r="G80" s="446"/>
      <c r="H80" s="450"/>
      <c r="I80" s="8"/>
    </row>
    <row r="81" spans="2:9" x14ac:dyDescent="0.2">
      <c r="B81" s="447"/>
      <c r="C81" s="448"/>
      <c r="D81" s="448"/>
      <c r="E81" s="448"/>
      <c r="F81" s="448"/>
      <c r="G81" s="448"/>
      <c r="H81" s="451"/>
      <c r="I81" s="8"/>
    </row>
    <row r="82" spans="2:9" s="9" customFormat="1" ht="24.95" customHeight="1" x14ac:dyDescent="0.2">
      <c r="B82" s="72" t="s">
        <v>0</v>
      </c>
      <c r="C82" s="11" t="s">
        <v>1</v>
      </c>
      <c r="D82" s="11" t="s">
        <v>2</v>
      </c>
      <c r="E82" s="11" t="s">
        <v>10</v>
      </c>
      <c r="F82" s="11" t="s">
        <v>3</v>
      </c>
      <c r="G82" s="11" t="s">
        <v>4</v>
      </c>
      <c r="H82" s="11" t="s">
        <v>5</v>
      </c>
      <c r="I82" s="12"/>
    </row>
    <row r="83" spans="2:9" s="30" customFormat="1" ht="19.5" customHeight="1" x14ac:dyDescent="0.2">
      <c r="B83" s="76"/>
      <c r="C83" s="31" t="s">
        <v>29</v>
      </c>
      <c r="D83" s="32"/>
      <c r="E83" s="32"/>
      <c r="F83" s="33"/>
      <c r="G83" s="32"/>
      <c r="H83" s="34">
        <f>H74</f>
        <v>0</v>
      </c>
      <c r="I83" s="35"/>
    </row>
    <row r="84" spans="2:9" x14ac:dyDescent="0.2">
      <c r="B84" s="111"/>
      <c r="D84" s="38"/>
      <c r="E84" s="22"/>
      <c r="F84" s="22"/>
      <c r="G84" s="41"/>
      <c r="H84" s="17"/>
      <c r="I84" s="42"/>
    </row>
    <row r="85" spans="2:9" x14ac:dyDescent="0.2">
      <c r="B85" s="108" t="s">
        <v>1919</v>
      </c>
      <c r="C85" s="37" t="s">
        <v>1918</v>
      </c>
      <c r="D85" s="38"/>
      <c r="E85" s="22"/>
      <c r="F85" s="22"/>
      <c r="G85" s="41"/>
      <c r="H85" s="17" t="str">
        <f t="shared" si="0"/>
        <v/>
      </c>
      <c r="I85" s="42"/>
    </row>
    <row r="86" spans="2:9" x14ac:dyDescent="0.2">
      <c r="B86" s="108"/>
      <c r="C86" s="37"/>
      <c r="D86" s="38"/>
      <c r="E86" s="22"/>
      <c r="F86" s="22"/>
      <c r="G86" s="41"/>
      <c r="H86" s="17" t="str">
        <f t="shared" si="0"/>
        <v/>
      </c>
      <c r="I86" s="42"/>
    </row>
    <row r="87" spans="2:9" ht="24" customHeight="1" x14ac:dyDescent="0.2">
      <c r="B87" s="108" t="s">
        <v>1917</v>
      </c>
      <c r="C87" s="57" t="s">
        <v>1916</v>
      </c>
      <c r="D87" s="38"/>
      <c r="E87" s="22"/>
      <c r="F87" s="22"/>
      <c r="G87" s="41"/>
      <c r="H87" s="17" t="str">
        <f t="shared" si="0"/>
        <v/>
      </c>
      <c r="I87" s="42"/>
    </row>
    <row r="88" spans="2:9" x14ac:dyDescent="0.2">
      <c r="B88" s="108"/>
      <c r="D88" s="38"/>
      <c r="E88" s="22"/>
      <c r="F88" s="22"/>
      <c r="G88" s="41"/>
      <c r="H88" s="17" t="str">
        <f t="shared" si="0"/>
        <v/>
      </c>
      <c r="I88" s="42"/>
    </row>
    <row r="89" spans="2:9" ht="14.25" x14ac:dyDescent="0.2">
      <c r="B89" s="108" t="s">
        <v>53</v>
      </c>
      <c r="C89" s="37" t="s">
        <v>2582</v>
      </c>
      <c r="D89" s="22" t="s">
        <v>26</v>
      </c>
      <c r="E89" s="22"/>
      <c r="F89" s="22"/>
      <c r="G89" s="41"/>
      <c r="H89" s="17">
        <f t="shared" si="0"/>
        <v>0</v>
      </c>
      <c r="I89" s="42"/>
    </row>
    <row r="90" spans="2:9" x14ac:dyDescent="0.2">
      <c r="B90" s="108"/>
      <c r="C90" s="1"/>
      <c r="D90" s="38"/>
      <c r="E90" s="22"/>
      <c r="F90" s="22"/>
      <c r="G90" s="41"/>
      <c r="H90" s="17" t="str">
        <f t="shared" si="0"/>
        <v/>
      </c>
      <c r="I90" s="42"/>
    </row>
    <row r="91" spans="2:9" ht="14.25" x14ac:dyDescent="0.2">
      <c r="B91" s="108" t="s">
        <v>55</v>
      </c>
      <c r="C91" s="37" t="s">
        <v>2581</v>
      </c>
      <c r="D91" s="22" t="s">
        <v>26</v>
      </c>
      <c r="E91" s="22"/>
      <c r="F91" s="22"/>
      <c r="G91" s="41"/>
      <c r="H91" s="17">
        <f t="shared" si="0"/>
        <v>0</v>
      </c>
      <c r="I91" s="42"/>
    </row>
    <row r="92" spans="2:9" x14ac:dyDescent="0.2">
      <c r="B92" s="108"/>
      <c r="C92" s="1"/>
      <c r="D92" s="38"/>
      <c r="E92" s="22"/>
      <c r="F92" s="22"/>
      <c r="G92" s="41"/>
      <c r="H92" s="17" t="str">
        <f t="shared" si="0"/>
        <v/>
      </c>
      <c r="I92" s="42"/>
    </row>
    <row r="93" spans="2:9" ht="14.25" x14ac:dyDescent="0.2">
      <c r="B93" s="108" t="s">
        <v>65</v>
      </c>
      <c r="C93" s="37" t="s">
        <v>2580</v>
      </c>
      <c r="D93" s="22" t="s">
        <v>26</v>
      </c>
      <c r="E93" s="22"/>
      <c r="F93" s="22"/>
      <c r="G93" s="41"/>
      <c r="H93" s="17">
        <f t="shared" si="0"/>
        <v>0</v>
      </c>
      <c r="I93" s="42"/>
    </row>
    <row r="94" spans="2:9" x14ac:dyDescent="0.2">
      <c r="B94" s="108"/>
      <c r="D94" s="38"/>
      <c r="E94" s="22"/>
      <c r="F94" s="22"/>
      <c r="G94" s="41"/>
      <c r="H94" s="17" t="str">
        <f t="shared" si="0"/>
        <v/>
      </c>
      <c r="I94" s="42"/>
    </row>
    <row r="95" spans="2:9" ht="26.1" customHeight="1" x14ac:dyDescent="0.2">
      <c r="B95" s="108" t="s">
        <v>1915</v>
      </c>
      <c r="C95" s="57" t="s">
        <v>1914</v>
      </c>
      <c r="D95" s="22" t="s">
        <v>26</v>
      </c>
      <c r="E95" s="22"/>
      <c r="F95" s="22"/>
      <c r="G95" s="41"/>
      <c r="H95" s="17">
        <f t="shared" si="0"/>
        <v>0</v>
      </c>
      <c r="I95" s="42"/>
    </row>
    <row r="96" spans="2:9" x14ac:dyDescent="0.2">
      <c r="B96" s="111"/>
      <c r="C96" s="1"/>
      <c r="D96" s="38"/>
      <c r="E96" s="22"/>
      <c r="F96" s="22"/>
      <c r="G96" s="41"/>
      <c r="H96" s="17" t="str">
        <f t="shared" si="0"/>
        <v/>
      </c>
      <c r="I96" s="42"/>
    </row>
    <row r="97" spans="2:9" ht="39" x14ac:dyDescent="0.25">
      <c r="B97" s="122" t="s">
        <v>1913</v>
      </c>
      <c r="C97" s="57" t="s">
        <v>1912</v>
      </c>
      <c r="D97" s="22" t="s">
        <v>26</v>
      </c>
      <c r="E97" s="22"/>
      <c r="F97" s="22"/>
      <c r="G97" s="41"/>
      <c r="H97" s="17">
        <f t="shared" si="0"/>
        <v>0</v>
      </c>
      <c r="I97" s="42"/>
    </row>
    <row r="98" spans="2:9" x14ac:dyDescent="0.2">
      <c r="B98" s="111"/>
      <c r="D98" s="38"/>
      <c r="E98" s="22"/>
      <c r="F98" s="22"/>
      <c r="G98" s="41"/>
      <c r="H98" s="17" t="str">
        <f t="shared" si="0"/>
        <v/>
      </c>
      <c r="I98" s="42"/>
    </row>
    <row r="99" spans="2:9" ht="38.25" x14ac:dyDescent="0.2">
      <c r="B99" s="108" t="s">
        <v>1911</v>
      </c>
      <c r="C99" s="57" t="s">
        <v>1910</v>
      </c>
      <c r="D99" s="22" t="s">
        <v>26</v>
      </c>
      <c r="E99" s="22"/>
      <c r="F99" s="22"/>
      <c r="G99" s="41"/>
      <c r="H99" s="17">
        <f t="shared" si="0"/>
        <v>0</v>
      </c>
      <c r="I99" s="42"/>
    </row>
    <row r="100" spans="2:9" x14ac:dyDescent="0.2">
      <c r="B100" s="108"/>
      <c r="D100" s="38"/>
      <c r="E100" s="22"/>
      <c r="F100" s="22"/>
      <c r="G100" s="41"/>
      <c r="H100" s="17" t="str">
        <f t="shared" ref="H100:H144" si="1">IF(D100="","",F100*G100)</f>
        <v/>
      </c>
      <c r="I100" s="42"/>
    </row>
    <row r="101" spans="2:9" ht="14.25" x14ac:dyDescent="0.2">
      <c r="B101" s="108" t="s">
        <v>1909</v>
      </c>
      <c r="C101" s="37" t="s">
        <v>1908</v>
      </c>
      <c r="D101" s="38" t="s">
        <v>86</v>
      </c>
      <c r="E101" s="22"/>
      <c r="F101" s="22"/>
      <c r="G101" s="41"/>
      <c r="H101" s="17">
        <f t="shared" si="1"/>
        <v>0</v>
      </c>
      <c r="I101" s="42"/>
    </row>
    <row r="102" spans="2:9" x14ac:dyDescent="0.2">
      <c r="B102" s="111"/>
      <c r="D102" s="46"/>
      <c r="E102" s="22"/>
      <c r="F102" s="22"/>
      <c r="G102" s="41"/>
      <c r="H102" s="17" t="str">
        <f t="shared" si="1"/>
        <v/>
      </c>
      <c r="I102" s="42"/>
    </row>
    <row r="103" spans="2:9" x14ac:dyDescent="0.2">
      <c r="B103" s="108" t="s">
        <v>1907</v>
      </c>
      <c r="C103" s="37" t="s">
        <v>1906</v>
      </c>
      <c r="D103" s="38"/>
      <c r="E103" s="22"/>
      <c r="F103" s="22"/>
      <c r="G103" s="41"/>
      <c r="H103" s="17" t="str">
        <f t="shared" si="1"/>
        <v/>
      </c>
      <c r="I103" s="42"/>
    </row>
    <row r="104" spans="2:9" ht="14.25" x14ac:dyDescent="0.2">
      <c r="B104" s="111"/>
      <c r="D104" s="22" t="s">
        <v>26</v>
      </c>
      <c r="E104" s="22"/>
      <c r="F104" s="22"/>
      <c r="G104" s="41"/>
      <c r="H104" s="17">
        <f t="shared" si="1"/>
        <v>0</v>
      </c>
      <c r="I104" s="42"/>
    </row>
    <row r="105" spans="2:9" x14ac:dyDescent="0.2">
      <c r="B105" s="108" t="s">
        <v>1905</v>
      </c>
      <c r="C105" s="37" t="s">
        <v>1904</v>
      </c>
      <c r="D105" s="38"/>
      <c r="E105" s="22"/>
      <c r="F105" s="22"/>
      <c r="G105" s="41"/>
      <c r="H105" s="17" t="str">
        <f t="shared" si="1"/>
        <v/>
      </c>
      <c r="I105" s="42"/>
    </row>
    <row r="106" spans="2:9" x14ac:dyDescent="0.2">
      <c r="B106" s="111"/>
      <c r="D106" s="38"/>
      <c r="E106" s="22"/>
      <c r="F106" s="22"/>
      <c r="G106" s="41"/>
      <c r="H106" s="17" t="str">
        <f t="shared" si="1"/>
        <v/>
      </c>
      <c r="I106" s="42"/>
    </row>
    <row r="107" spans="2:9" ht="14.25" x14ac:dyDescent="0.2">
      <c r="B107" s="108" t="s">
        <v>1903</v>
      </c>
      <c r="C107" s="37" t="s">
        <v>1902</v>
      </c>
      <c r="D107" s="22" t="s">
        <v>26</v>
      </c>
      <c r="E107" s="22"/>
      <c r="F107" s="22"/>
      <c r="G107" s="41"/>
      <c r="H107" s="17">
        <f t="shared" si="1"/>
        <v>0</v>
      </c>
      <c r="I107" s="42"/>
    </row>
    <row r="108" spans="2:9" x14ac:dyDescent="0.2">
      <c r="B108" s="111"/>
      <c r="D108" s="38"/>
      <c r="E108" s="22"/>
      <c r="F108" s="22"/>
      <c r="G108" s="41"/>
      <c r="H108" s="17" t="str">
        <f t="shared" si="1"/>
        <v/>
      </c>
      <c r="I108" s="42"/>
    </row>
    <row r="109" spans="2:9" ht="14.25" x14ac:dyDescent="0.2">
      <c r="B109" s="108" t="s">
        <v>1901</v>
      </c>
      <c r="C109" s="37" t="s">
        <v>1900</v>
      </c>
      <c r="D109" s="22" t="s">
        <v>26</v>
      </c>
      <c r="E109" s="22"/>
      <c r="F109" s="22"/>
      <c r="G109" s="41"/>
      <c r="H109" s="17">
        <f t="shared" si="1"/>
        <v>0</v>
      </c>
      <c r="I109" s="42"/>
    </row>
    <row r="110" spans="2:9" x14ac:dyDescent="0.2">
      <c r="B110" s="111"/>
      <c r="D110" s="38"/>
      <c r="E110" s="22"/>
      <c r="F110" s="22"/>
      <c r="G110" s="41"/>
      <c r="H110" s="17" t="str">
        <f t="shared" si="1"/>
        <v/>
      </c>
      <c r="I110" s="42"/>
    </row>
    <row r="111" spans="2:9" ht="14.25" x14ac:dyDescent="0.2">
      <c r="B111" s="108" t="s">
        <v>1899</v>
      </c>
      <c r="C111" s="37" t="s">
        <v>1898</v>
      </c>
      <c r="D111" s="22" t="s">
        <v>26</v>
      </c>
      <c r="E111" s="22"/>
      <c r="F111" s="22"/>
      <c r="G111" s="41"/>
      <c r="H111" s="17">
        <f t="shared" si="1"/>
        <v>0</v>
      </c>
      <c r="I111" s="42"/>
    </row>
    <row r="112" spans="2:9" x14ac:dyDescent="0.2">
      <c r="B112" s="111"/>
      <c r="D112" s="38"/>
      <c r="E112" s="22"/>
      <c r="F112" s="22"/>
      <c r="G112" s="41"/>
      <c r="H112" s="17" t="str">
        <f t="shared" si="1"/>
        <v/>
      </c>
      <c r="I112" s="42"/>
    </row>
    <row r="113" spans="2:9" ht="14.25" x14ac:dyDescent="0.2">
      <c r="B113" s="108" t="s">
        <v>1897</v>
      </c>
      <c r="C113" s="37" t="s">
        <v>1896</v>
      </c>
      <c r="D113" s="38" t="s">
        <v>86</v>
      </c>
      <c r="E113" s="22"/>
      <c r="F113" s="22"/>
      <c r="G113" s="41"/>
      <c r="H113" s="17">
        <f t="shared" si="1"/>
        <v>0</v>
      </c>
      <c r="I113" s="42"/>
    </row>
    <row r="114" spans="2:9" x14ac:dyDescent="0.2">
      <c r="B114" s="108"/>
      <c r="C114" s="37"/>
      <c r="D114" s="38"/>
      <c r="E114" s="22"/>
      <c r="F114" s="22"/>
      <c r="G114" s="41"/>
      <c r="H114" s="17" t="str">
        <f t="shared" si="1"/>
        <v/>
      </c>
      <c r="I114" s="42"/>
    </row>
    <row r="115" spans="2:9" x14ac:dyDescent="0.2">
      <c r="B115" s="108"/>
      <c r="C115" s="37"/>
      <c r="D115" s="38"/>
      <c r="E115" s="22"/>
      <c r="F115" s="22"/>
      <c r="G115" s="41"/>
      <c r="H115" s="17"/>
      <c r="I115" s="42"/>
    </row>
    <row r="116" spans="2:9" x14ac:dyDescent="0.2">
      <c r="B116" s="108"/>
      <c r="C116" s="37"/>
      <c r="D116" s="38"/>
      <c r="E116" s="22"/>
      <c r="F116" s="22"/>
      <c r="G116" s="41"/>
      <c r="H116" s="17"/>
      <c r="I116" s="42"/>
    </row>
    <row r="117" spans="2:9" x14ac:dyDescent="0.2">
      <c r="B117" s="108"/>
      <c r="C117" s="37"/>
      <c r="D117" s="38"/>
      <c r="E117" s="22"/>
      <c r="F117" s="22"/>
      <c r="G117" s="41"/>
      <c r="H117" s="17"/>
      <c r="I117" s="42"/>
    </row>
    <row r="118" spans="2:9" x14ac:dyDescent="0.2">
      <c r="B118" s="108"/>
      <c r="C118" s="37"/>
      <c r="D118" s="38"/>
      <c r="E118" s="22"/>
      <c r="F118" s="22"/>
      <c r="G118" s="41"/>
      <c r="H118" s="17"/>
      <c r="I118" s="42"/>
    </row>
    <row r="119" spans="2:9" x14ac:dyDescent="0.2">
      <c r="B119" s="108"/>
      <c r="C119" s="37"/>
      <c r="D119" s="38"/>
      <c r="E119" s="22"/>
      <c r="F119" s="22"/>
      <c r="G119" s="41"/>
      <c r="H119" s="17"/>
      <c r="I119" s="42"/>
    </row>
    <row r="120" spans="2:9" x14ac:dyDescent="0.2">
      <c r="B120" s="108"/>
      <c r="C120" s="37"/>
      <c r="D120" s="38"/>
      <c r="E120" s="22"/>
      <c r="F120" s="22"/>
      <c r="G120" s="41"/>
      <c r="H120" s="17"/>
      <c r="I120" s="42"/>
    </row>
    <row r="121" spans="2:9" x14ac:dyDescent="0.2">
      <c r="B121" s="108"/>
      <c r="C121" s="37"/>
      <c r="D121" s="38"/>
      <c r="E121" s="22"/>
      <c r="F121" s="22"/>
      <c r="G121" s="41"/>
      <c r="H121" s="17"/>
      <c r="I121" s="42"/>
    </row>
    <row r="122" spans="2:9" x14ac:dyDescent="0.2">
      <c r="B122" s="108"/>
      <c r="C122" s="37"/>
      <c r="D122" s="38"/>
      <c r="E122" s="22"/>
      <c r="F122" s="22"/>
      <c r="G122" s="41"/>
      <c r="H122" s="17"/>
      <c r="I122" s="42"/>
    </row>
    <row r="123" spans="2:9" x14ac:dyDescent="0.2">
      <c r="B123" s="108"/>
      <c r="C123" s="37"/>
      <c r="D123" s="38"/>
      <c r="E123" s="22"/>
      <c r="F123" s="22"/>
      <c r="G123" s="41"/>
      <c r="H123" s="17"/>
      <c r="I123" s="42"/>
    </row>
    <row r="124" spans="2:9" x14ac:dyDescent="0.2">
      <c r="B124" s="108"/>
      <c r="C124" s="37"/>
      <c r="D124" s="38"/>
      <c r="E124" s="22"/>
      <c r="F124" s="22"/>
      <c r="G124" s="41"/>
      <c r="H124" s="17"/>
      <c r="I124" s="42"/>
    </row>
    <row r="125" spans="2:9" x14ac:dyDescent="0.2">
      <c r="B125" s="108"/>
      <c r="C125" s="37"/>
      <c r="D125" s="38"/>
      <c r="E125" s="22"/>
      <c r="F125" s="22"/>
      <c r="G125" s="41"/>
      <c r="H125" s="17"/>
      <c r="I125" s="42"/>
    </row>
    <row r="126" spans="2:9" x14ac:dyDescent="0.2">
      <c r="B126" s="108"/>
      <c r="C126" s="37"/>
      <c r="D126" s="38"/>
      <c r="E126" s="22"/>
      <c r="F126" s="22"/>
      <c r="G126" s="41"/>
      <c r="H126" s="17"/>
      <c r="I126" s="42"/>
    </row>
    <row r="127" spans="2:9" x14ac:dyDescent="0.2">
      <c r="B127" s="108"/>
      <c r="C127" s="37"/>
      <c r="D127" s="38"/>
      <c r="E127" s="22"/>
      <c r="F127" s="22"/>
      <c r="G127" s="41"/>
      <c r="H127" s="17"/>
      <c r="I127" s="42"/>
    </row>
    <row r="128" spans="2:9" x14ac:dyDescent="0.2">
      <c r="B128" s="108"/>
      <c r="C128" s="37"/>
      <c r="D128" s="38"/>
      <c r="E128" s="22"/>
      <c r="F128" s="22"/>
      <c r="G128" s="41"/>
      <c r="H128" s="17"/>
      <c r="I128" s="42"/>
    </row>
    <row r="129" spans="2:9" x14ac:dyDescent="0.2">
      <c r="B129" s="108"/>
      <c r="C129" s="37"/>
      <c r="D129" s="38"/>
      <c r="E129" s="22"/>
      <c r="F129" s="22"/>
      <c r="G129" s="41"/>
      <c r="H129" s="17"/>
      <c r="I129" s="42"/>
    </row>
    <row r="130" spans="2:9" x14ac:dyDescent="0.2">
      <c r="B130" s="108"/>
      <c r="C130" s="37"/>
      <c r="D130" s="38"/>
      <c r="E130" s="22"/>
      <c r="F130" s="22"/>
      <c r="G130" s="41"/>
      <c r="H130" s="17"/>
      <c r="I130" s="42"/>
    </row>
    <row r="131" spans="2:9" x14ac:dyDescent="0.2">
      <c r="B131" s="108"/>
      <c r="C131" s="37"/>
      <c r="D131" s="38"/>
      <c r="E131" s="22"/>
      <c r="F131" s="22"/>
      <c r="G131" s="41"/>
      <c r="H131" s="17"/>
      <c r="I131" s="42"/>
    </row>
    <row r="132" spans="2:9" x14ac:dyDescent="0.2">
      <c r="B132" s="108"/>
      <c r="C132" s="37"/>
      <c r="D132" s="38"/>
      <c r="E132" s="22"/>
      <c r="F132" s="22"/>
      <c r="G132" s="41"/>
      <c r="H132" s="17"/>
      <c r="I132" s="42"/>
    </row>
    <row r="133" spans="2:9" x14ac:dyDescent="0.2">
      <c r="B133" s="108"/>
      <c r="C133" s="37"/>
      <c r="D133" s="38"/>
      <c r="E133" s="22"/>
      <c r="F133" s="22"/>
      <c r="G133" s="41"/>
      <c r="H133" s="17"/>
      <c r="I133" s="42"/>
    </row>
    <row r="134" spans="2:9" x14ac:dyDescent="0.2">
      <c r="B134" s="108"/>
      <c r="C134" s="37"/>
      <c r="D134" s="38"/>
      <c r="E134" s="22"/>
      <c r="F134" s="22"/>
      <c r="G134" s="41"/>
      <c r="H134" s="17"/>
      <c r="I134" s="42"/>
    </row>
    <row r="135" spans="2:9" x14ac:dyDescent="0.2">
      <c r="B135" s="108"/>
      <c r="C135" s="37"/>
      <c r="D135" s="38"/>
      <c r="E135" s="22"/>
      <c r="F135" s="22"/>
      <c r="G135" s="41"/>
      <c r="H135" s="17"/>
      <c r="I135" s="42"/>
    </row>
    <row r="136" spans="2:9" x14ac:dyDescent="0.2">
      <c r="B136" s="108"/>
      <c r="C136" s="37"/>
      <c r="D136" s="38"/>
      <c r="E136" s="22"/>
      <c r="F136" s="22"/>
      <c r="G136" s="41"/>
      <c r="H136" s="17"/>
      <c r="I136" s="42"/>
    </row>
    <row r="137" spans="2:9" x14ac:dyDescent="0.2">
      <c r="B137" s="108"/>
      <c r="C137" s="37"/>
      <c r="D137" s="38"/>
      <c r="E137" s="22"/>
      <c r="F137" s="22"/>
      <c r="G137" s="41"/>
      <c r="H137" s="17"/>
      <c r="I137" s="42"/>
    </row>
    <row r="138" spans="2:9" x14ac:dyDescent="0.2">
      <c r="B138" s="108"/>
      <c r="C138" s="37"/>
      <c r="D138" s="38"/>
      <c r="E138" s="22"/>
      <c r="F138" s="22"/>
      <c r="G138" s="41"/>
      <c r="H138" s="17"/>
      <c r="I138" s="42"/>
    </row>
    <row r="139" spans="2:9" x14ac:dyDescent="0.2">
      <c r="B139" s="108"/>
      <c r="C139" s="37"/>
      <c r="D139" s="38"/>
      <c r="E139" s="22"/>
      <c r="F139" s="22"/>
      <c r="G139" s="41"/>
      <c r="H139" s="17"/>
      <c r="I139" s="42"/>
    </row>
    <row r="140" spans="2:9" x14ac:dyDescent="0.2">
      <c r="B140" s="108"/>
      <c r="C140" s="37"/>
      <c r="D140" s="38"/>
      <c r="E140" s="22"/>
      <c r="F140" s="22"/>
      <c r="G140" s="41"/>
      <c r="H140" s="17"/>
      <c r="I140" s="42"/>
    </row>
    <row r="141" spans="2:9" x14ac:dyDescent="0.2">
      <c r="B141" s="108"/>
      <c r="C141" s="37"/>
      <c r="D141" s="38"/>
      <c r="E141" s="22"/>
      <c r="F141" s="22"/>
      <c r="G141" s="41"/>
      <c r="H141" s="17" t="str">
        <f t="shared" si="1"/>
        <v/>
      </c>
      <c r="I141" s="42"/>
    </row>
    <row r="142" spans="2:9" x14ac:dyDescent="0.2">
      <c r="B142" s="108"/>
      <c r="C142" s="37"/>
      <c r="D142" s="38"/>
      <c r="E142" s="22"/>
      <c r="F142" s="22"/>
      <c r="G142" s="41"/>
      <c r="H142" s="17" t="str">
        <f t="shared" si="1"/>
        <v/>
      </c>
      <c r="I142" s="42"/>
    </row>
    <row r="143" spans="2:9" x14ac:dyDescent="0.2">
      <c r="B143" s="108"/>
      <c r="C143" s="37"/>
      <c r="D143" s="38"/>
      <c r="E143" s="22"/>
      <c r="F143" s="22"/>
      <c r="G143" s="41"/>
      <c r="H143" s="17" t="str">
        <f t="shared" si="1"/>
        <v/>
      </c>
      <c r="I143" s="42"/>
    </row>
    <row r="144" spans="2:9" x14ac:dyDescent="0.2">
      <c r="B144" s="108"/>
      <c r="C144" s="37"/>
      <c r="D144" s="38"/>
      <c r="E144" s="22"/>
      <c r="F144" s="22"/>
      <c r="G144" s="41"/>
      <c r="H144" s="17" t="str">
        <f t="shared" si="1"/>
        <v/>
      </c>
      <c r="I144" s="42"/>
    </row>
    <row r="145" spans="2:9" s="30" customFormat="1" ht="24.75" customHeight="1" x14ac:dyDescent="0.2">
      <c r="B145" s="84" t="str">
        <f>$B$10</f>
        <v>C12.6</v>
      </c>
      <c r="C145" s="31" t="s">
        <v>2708</v>
      </c>
      <c r="D145" s="32"/>
      <c r="E145" s="32"/>
      <c r="F145" s="33"/>
      <c r="G145" s="32"/>
      <c r="H145" s="34">
        <f>SUM(H83:H144)</f>
        <v>0</v>
      </c>
      <c r="I145" s="35"/>
    </row>
  </sheetData>
  <mergeCells count="11">
    <mergeCell ref="B78:G78"/>
    <mergeCell ref="H78:H81"/>
    <mergeCell ref="B79:G81"/>
    <mergeCell ref="F1:H1"/>
    <mergeCell ref="B5:G7"/>
    <mergeCell ref="H4:H7"/>
    <mergeCell ref="B4:G4"/>
    <mergeCell ref="B75:E75"/>
    <mergeCell ref="F75:H77"/>
    <mergeCell ref="B76:E76"/>
    <mergeCell ref="B77:E7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6843-0EE5-4229-AB0A-F4E5F7DC9307}">
  <sheetPr codeName="Sheet64"/>
  <dimension ref="B1:I72"/>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C12.7</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08"/>
      <c r="C9" s="37"/>
      <c r="D9" s="15"/>
      <c r="E9" s="15"/>
      <c r="F9" s="15"/>
      <c r="G9" s="16"/>
      <c r="H9" s="17" t="str">
        <f t="shared" ref="H9:H71" si="0">IF(D9="","",F9*G9)</f>
        <v/>
      </c>
      <c r="I9" s="18"/>
    </row>
    <row r="10" spans="2:9" x14ac:dyDescent="0.2">
      <c r="B10" s="112" t="s">
        <v>1971</v>
      </c>
      <c r="C10" s="78" t="s">
        <v>2733</v>
      </c>
      <c r="D10" s="15"/>
      <c r="E10" s="15"/>
      <c r="F10" s="15"/>
      <c r="G10" s="16"/>
      <c r="H10" s="17" t="str">
        <f t="shared" si="0"/>
        <v/>
      </c>
      <c r="I10" s="18"/>
    </row>
    <row r="11" spans="2:9" x14ac:dyDescent="0.2">
      <c r="B11" s="107"/>
      <c r="D11" s="22"/>
      <c r="E11" s="22"/>
      <c r="F11" s="22"/>
      <c r="G11" s="41"/>
      <c r="H11" s="17" t="str">
        <f t="shared" si="0"/>
        <v/>
      </c>
      <c r="I11" s="42"/>
    </row>
    <row r="12" spans="2:9" ht="40.5" customHeight="1" x14ac:dyDescent="0.2">
      <c r="B12" s="108" t="s">
        <v>1970</v>
      </c>
      <c r="C12" s="57" t="s">
        <v>2730</v>
      </c>
      <c r="D12" s="22" t="s">
        <v>13</v>
      </c>
      <c r="E12" s="22"/>
      <c r="F12" s="22"/>
      <c r="G12" s="41"/>
      <c r="H12" s="17">
        <f t="shared" si="0"/>
        <v>0</v>
      </c>
      <c r="I12" s="42"/>
    </row>
    <row r="13" spans="2:9" x14ac:dyDescent="0.2">
      <c r="B13" s="107"/>
      <c r="C13" s="37"/>
      <c r="D13" s="38"/>
      <c r="E13" s="22"/>
      <c r="F13" s="22"/>
      <c r="G13" s="41"/>
      <c r="H13" s="17" t="str">
        <f t="shared" si="0"/>
        <v/>
      </c>
      <c r="I13" s="42"/>
    </row>
    <row r="14" spans="2:9" ht="25.5" customHeight="1" x14ac:dyDescent="0.2">
      <c r="B14" s="108" t="s">
        <v>1969</v>
      </c>
      <c r="C14" s="57" t="s">
        <v>2731</v>
      </c>
      <c r="D14" s="38" t="s">
        <v>38</v>
      </c>
      <c r="E14" s="22"/>
      <c r="F14" s="22"/>
      <c r="G14" s="41"/>
      <c r="H14" s="17">
        <f t="shared" si="0"/>
        <v>0</v>
      </c>
      <c r="I14" s="42"/>
    </row>
    <row r="15" spans="2:9" x14ac:dyDescent="0.2">
      <c r="B15" s="107"/>
      <c r="C15" s="37"/>
      <c r="D15" s="22"/>
      <c r="E15" s="22"/>
      <c r="F15" s="22"/>
      <c r="G15" s="41"/>
      <c r="H15" s="17" t="str">
        <f t="shared" si="0"/>
        <v/>
      </c>
      <c r="I15" s="42"/>
    </row>
    <row r="16" spans="2:9" ht="25.5" customHeight="1" x14ac:dyDescent="0.2">
      <c r="B16" s="108" t="s">
        <v>1968</v>
      </c>
      <c r="C16" s="57" t="s">
        <v>2732</v>
      </c>
      <c r="D16" s="22" t="s">
        <v>6</v>
      </c>
      <c r="E16" s="22"/>
      <c r="F16" s="22"/>
      <c r="G16" s="41"/>
      <c r="H16" s="17">
        <f t="shared" si="0"/>
        <v>0</v>
      </c>
      <c r="I16" s="42"/>
    </row>
    <row r="17" spans="2:9" x14ac:dyDescent="0.2">
      <c r="B17" s="107"/>
      <c r="C17" s="37"/>
      <c r="D17" s="38"/>
      <c r="E17" s="22"/>
      <c r="F17" s="22"/>
      <c r="G17" s="41"/>
      <c r="H17" s="17" t="str">
        <f t="shared" si="0"/>
        <v/>
      </c>
      <c r="I17" s="42"/>
    </row>
    <row r="18" spans="2:9" ht="52.5" customHeight="1" x14ac:dyDescent="0.2">
      <c r="B18" s="108" t="s">
        <v>1967</v>
      </c>
      <c r="C18" s="57" t="s">
        <v>1966</v>
      </c>
      <c r="D18" s="38"/>
      <c r="E18" s="22"/>
      <c r="F18" s="23"/>
      <c r="G18" s="24"/>
      <c r="H18" s="17" t="str">
        <f t="shared" si="0"/>
        <v/>
      </c>
      <c r="I18" s="43"/>
    </row>
    <row r="19" spans="2:9" x14ac:dyDescent="0.2">
      <c r="B19" s="107"/>
      <c r="D19" s="38"/>
      <c r="E19" s="22"/>
      <c r="F19" s="23"/>
      <c r="G19" s="24"/>
      <c r="H19" s="17" t="str">
        <f t="shared" si="0"/>
        <v/>
      </c>
      <c r="I19" s="43"/>
    </row>
    <row r="20" spans="2:9" x14ac:dyDescent="0.2">
      <c r="B20" s="108" t="s">
        <v>1965</v>
      </c>
      <c r="C20" s="37" t="s">
        <v>1964</v>
      </c>
      <c r="D20" s="38" t="s">
        <v>6</v>
      </c>
      <c r="E20" s="22"/>
      <c r="F20" s="23"/>
      <c r="G20" s="24"/>
      <c r="H20" s="17">
        <f t="shared" si="0"/>
        <v>0</v>
      </c>
      <c r="I20" s="43"/>
    </row>
    <row r="21" spans="2:9" x14ac:dyDescent="0.2">
      <c r="B21" s="107"/>
      <c r="D21" s="38"/>
      <c r="E21" s="22"/>
      <c r="F21" s="23"/>
      <c r="G21" s="41"/>
      <c r="H21" s="17" t="str">
        <f t="shared" si="0"/>
        <v/>
      </c>
      <c r="I21" s="42"/>
    </row>
    <row r="22" spans="2:9" x14ac:dyDescent="0.2">
      <c r="B22" s="108" t="s">
        <v>1963</v>
      </c>
      <c r="C22" s="37" t="s">
        <v>1531</v>
      </c>
      <c r="D22" s="22" t="s">
        <v>6</v>
      </c>
      <c r="E22" s="22"/>
      <c r="F22" s="23"/>
      <c r="G22" s="44"/>
      <c r="H22" s="17">
        <f t="shared" si="0"/>
        <v>0</v>
      </c>
      <c r="I22" s="42"/>
    </row>
    <row r="23" spans="2:9" x14ac:dyDescent="0.2">
      <c r="B23" s="107"/>
      <c r="D23" s="64"/>
      <c r="E23" s="22"/>
      <c r="F23" s="23"/>
      <c r="G23" s="41"/>
      <c r="H23" s="17" t="str">
        <f t="shared" si="0"/>
        <v/>
      </c>
      <c r="I23" s="45"/>
    </row>
    <row r="24" spans="2:9" x14ac:dyDescent="0.2">
      <c r="B24" s="108" t="s">
        <v>1962</v>
      </c>
      <c r="C24" s="37" t="s">
        <v>1961</v>
      </c>
      <c r="D24" s="38" t="s">
        <v>6</v>
      </c>
      <c r="E24" s="38"/>
      <c r="F24" s="23"/>
      <c r="G24" s="46"/>
      <c r="H24" s="17">
        <f t="shared" si="0"/>
        <v>0</v>
      </c>
    </row>
    <row r="25" spans="2:9" x14ac:dyDescent="0.2">
      <c r="B25" s="108"/>
      <c r="C25" s="37"/>
      <c r="D25" s="38"/>
      <c r="E25" s="38"/>
      <c r="F25" s="23"/>
      <c r="G25" s="46"/>
      <c r="H25" s="17" t="str">
        <f t="shared" si="0"/>
        <v/>
      </c>
    </row>
    <row r="26" spans="2:9" x14ac:dyDescent="0.2">
      <c r="B26" s="108"/>
      <c r="C26" s="37"/>
      <c r="D26" s="38"/>
      <c r="E26" s="38"/>
      <c r="F26" s="23"/>
      <c r="G26" s="46"/>
      <c r="H26" s="17" t="str">
        <f t="shared" si="0"/>
        <v/>
      </c>
    </row>
    <row r="27" spans="2:9" x14ac:dyDescent="0.2">
      <c r="B27" s="108"/>
      <c r="C27" s="37"/>
      <c r="D27" s="38"/>
      <c r="E27" s="38"/>
      <c r="F27" s="23"/>
      <c r="G27" s="46"/>
      <c r="H27" s="17" t="str">
        <f t="shared" si="0"/>
        <v/>
      </c>
    </row>
    <row r="28" spans="2:9" x14ac:dyDescent="0.2">
      <c r="B28" s="108"/>
      <c r="C28" s="37"/>
      <c r="D28" s="38"/>
      <c r="E28" s="38"/>
      <c r="F28" s="23"/>
      <c r="G28" s="46"/>
      <c r="H28" s="17" t="str">
        <f t="shared" si="0"/>
        <v/>
      </c>
    </row>
    <row r="29" spans="2:9" x14ac:dyDescent="0.2">
      <c r="B29" s="108"/>
      <c r="C29" s="37"/>
      <c r="D29" s="38"/>
      <c r="E29" s="38"/>
      <c r="F29" s="23"/>
      <c r="G29" s="46"/>
      <c r="H29" s="17" t="str">
        <f t="shared" si="0"/>
        <v/>
      </c>
    </row>
    <row r="30" spans="2:9" x14ac:dyDescent="0.2">
      <c r="B30" s="108"/>
      <c r="C30" s="37"/>
      <c r="D30" s="38"/>
      <c r="E30" s="38"/>
      <c r="F30" s="23"/>
      <c r="G30" s="46"/>
      <c r="H30" s="17" t="str">
        <f t="shared" si="0"/>
        <v/>
      </c>
    </row>
    <row r="31" spans="2:9" x14ac:dyDescent="0.2">
      <c r="B31" s="108"/>
      <c r="C31" s="37"/>
      <c r="D31" s="38"/>
      <c r="E31" s="38"/>
      <c r="F31" s="23"/>
      <c r="G31" s="46"/>
      <c r="H31" s="17" t="str">
        <f t="shared" si="0"/>
        <v/>
      </c>
    </row>
    <row r="32" spans="2:9" x14ac:dyDescent="0.2">
      <c r="B32" s="108"/>
      <c r="C32" s="37"/>
      <c r="D32" s="38"/>
      <c r="E32" s="38"/>
      <c r="F32" s="23"/>
      <c r="G32" s="46"/>
      <c r="H32" s="17" t="str">
        <f t="shared" si="0"/>
        <v/>
      </c>
    </row>
    <row r="33" spans="2:8" x14ac:dyDescent="0.2">
      <c r="B33" s="108"/>
      <c r="C33" s="37"/>
      <c r="D33" s="38"/>
      <c r="E33" s="38"/>
      <c r="F33" s="23"/>
      <c r="G33" s="46"/>
      <c r="H33" s="17" t="str">
        <f t="shared" si="0"/>
        <v/>
      </c>
    </row>
    <row r="34" spans="2:8" x14ac:dyDescent="0.2">
      <c r="B34" s="108"/>
      <c r="C34" s="37"/>
      <c r="D34" s="38"/>
      <c r="E34" s="38"/>
      <c r="F34" s="23"/>
      <c r="G34" s="46"/>
      <c r="H34" s="17" t="str">
        <f t="shared" si="0"/>
        <v/>
      </c>
    </row>
    <row r="35" spans="2:8" x14ac:dyDescent="0.2">
      <c r="B35" s="108"/>
      <c r="C35" s="37"/>
      <c r="D35" s="38"/>
      <c r="E35" s="38"/>
      <c r="F35" s="23"/>
      <c r="G35" s="46"/>
      <c r="H35" s="17" t="str">
        <f t="shared" si="0"/>
        <v/>
      </c>
    </row>
    <row r="36" spans="2:8" x14ac:dyDescent="0.2">
      <c r="B36" s="108"/>
      <c r="C36" s="37"/>
      <c r="D36" s="38"/>
      <c r="E36" s="38"/>
      <c r="F36" s="23"/>
      <c r="G36" s="46"/>
      <c r="H36" s="17" t="str">
        <f t="shared" si="0"/>
        <v/>
      </c>
    </row>
    <row r="37" spans="2:8" x14ac:dyDescent="0.2">
      <c r="B37" s="108"/>
      <c r="C37" s="37"/>
      <c r="D37" s="38"/>
      <c r="E37" s="38"/>
      <c r="F37" s="23"/>
      <c r="G37" s="46"/>
      <c r="H37" s="17" t="str">
        <f t="shared" si="0"/>
        <v/>
      </c>
    </row>
    <row r="38" spans="2:8" x14ac:dyDescent="0.2">
      <c r="B38" s="108"/>
      <c r="C38" s="37"/>
      <c r="D38" s="38"/>
      <c r="E38" s="38"/>
      <c r="F38" s="23"/>
      <c r="G38" s="46"/>
      <c r="H38" s="17" t="str">
        <f t="shared" si="0"/>
        <v/>
      </c>
    </row>
    <row r="39" spans="2:8" x14ac:dyDescent="0.2">
      <c r="B39" s="108"/>
      <c r="C39" s="37"/>
      <c r="D39" s="38"/>
      <c r="E39" s="38"/>
      <c r="F39" s="23"/>
      <c r="G39" s="46"/>
      <c r="H39" s="17" t="str">
        <f t="shared" si="0"/>
        <v/>
      </c>
    </row>
    <row r="40" spans="2:8" x14ac:dyDescent="0.2">
      <c r="B40" s="108"/>
      <c r="C40" s="37"/>
      <c r="D40" s="38"/>
      <c r="E40" s="38"/>
      <c r="F40" s="23"/>
      <c r="G40" s="46"/>
      <c r="H40" s="17" t="str">
        <f t="shared" si="0"/>
        <v/>
      </c>
    </row>
    <row r="41" spans="2:8" x14ac:dyDescent="0.2">
      <c r="B41" s="108"/>
      <c r="C41" s="37"/>
      <c r="D41" s="38"/>
      <c r="E41" s="38"/>
      <c r="F41" s="23"/>
      <c r="G41" s="46"/>
      <c r="H41" s="17" t="str">
        <f t="shared" si="0"/>
        <v/>
      </c>
    </row>
    <row r="42" spans="2:8" x14ac:dyDescent="0.2">
      <c r="B42" s="108"/>
      <c r="C42" s="37"/>
      <c r="D42" s="38"/>
      <c r="E42" s="38"/>
      <c r="F42" s="23"/>
      <c r="G42" s="46"/>
      <c r="H42" s="17" t="str">
        <f t="shared" si="0"/>
        <v/>
      </c>
    </row>
    <row r="43" spans="2:8" x14ac:dyDescent="0.2">
      <c r="B43" s="108"/>
      <c r="C43" s="37"/>
      <c r="D43" s="38"/>
      <c r="E43" s="38"/>
      <c r="F43" s="23"/>
      <c r="G43" s="46"/>
      <c r="H43" s="17" t="str">
        <f t="shared" si="0"/>
        <v/>
      </c>
    </row>
    <row r="44" spans="2:8" x14ac:dyDescent="0.2">
      <c r="B44" s="108"/>
      <c r="C44" s="37"/>
      <c r="D44" s="38"/>
      <c r="E44" s="38"/>
      <c r="F44" s="23"/>
      <c r="G44" s="46"/>
      <c r="H44" s="17" t="str">
        <f t="shared" si="0"/>
        <v/>
      </c>
    </row>
    <row r="45" spans="2:8" x14ac:dyDescent="0.2">
      <c r="B45" s="108"/>
      <c r="C45" s="37"/>
      <c r="D45" s="38"/>
      <c r="E45" s="38"/>
      <c r="F45" s="23"/>
      <c r="G45" s="46"/>
      <c r="H45" s="17" t="str">
        <f t="shared" si="0"/>
        <v/>
      </c>
    </row>
    <row r="46" spans="2:8" x14ac:dyDescent="0.2">
      <c r="B46" s="108"/>
      <c r="C46" s="37"/>
      <c r="D46" s="38"/>
      <c r="E46" s="38"/>
      <c r="F46" s="23"/>
      <c r="G46" s="46"/>
      <c r="H46" s="17" t="str">
        <f t="shared" si="0"/>
        <v/>
      </c>
    </row>
    <row r="47" spans="2:8" x14ac:dyDescent="0.2">
      <c r="B47" s="108"/>
      <c r="C47" s="37"/>
      <c r="D47" s="38"/>
      <c r="E47" s="38"/>
      <c r="F47" s="23"/>
      <c r="G47" s="46"/>
      <c r="H47" s="17" t="str">
        <f t="shared" si="0"/>
        <v/>
      </c>
    </row>
    <row r="48" spans="2:8" x14ac:dyDescent="0.2">
      <c r="B48" s="108"/>
      <c r="C48" s="37"/>
      <c r="D48" s="38"/>
      <c r="E48" s="38"/>
      <c r="F48" s="23"/>
      <c r="G48" s="46"/>
      <c r="H48" s="17" t="str">
        <f t="shared" si="0"/>
        <v/>
      </c>
    </row>
    <row r="49" spans="2:8" x14ac:dyDescent="0.2">
      <c r="B49" s="108"/>
      <c r="C49" s="37"/>
      <c r="D49" s="38"/>
      <c r="E49" s="38"/>
      <c r="F49" s="23"/>
      <c r="G49" s="46"/>
      <c r="H49" s="17" t="str">
        <f t="shared" si="0"/>
        <v/>
      </c>
    </row>
    <row r="50" spans="2:8" x14ac:dyDescent="0.2">
      <c r="B50" s="108"/>
      <c r="C50" s="37"/>
      <c r="D50" s="38"/>
      <c r="E50" s="38"/>
      <c r="F50" s="23"/>
      <c r="G50" s="46"/>
      <c r="H50" s="17" t="str">
        <f t="shared" si="0"/>
        <v/>
      </c>
    </row>
    <row r="51" spans="2:8" x14ac:dyDescent="0.2">
      <c r="B51" s="108"/>
      <c r="C51" s="37"/>
      <c r="D51" s="38"/>
      <c r="E51" s="38"/>
      <c r="F51" s="23"/>
      <c r="G51" s="46"/>
      <c r="H51" s="17" t="str">
        <f t="shared" si="0"/>
        <v/>
      </c>
    </row>
    <row r="52" spans="2:8" x14ac:dyDescent="0.2">
      <c r="B52" s="108"/>
      <c r="C52" s="37"/>
      <c r="D52" s="38"/>
      <c r="E52" s="38"/>
      <c r="F52" s="23"/>
      <c r="G52" s="46"/>
      <c r="H52" s="17" t="str">
        <f t="shared" si="0"/>
        <v/>
      </c>
    </row>
    <row r="53" spans="2:8" x14ac:dyDescent="0.2">
      <c r="B53" s="108"/>
      <c r="C53" s="37"/>
      <c r="D53" s="38"/>
      <c r="E53" s="38"/>
      <c r="F53" s="23"/>
      <c r="G53" s="46"/>
      <c r="H53" s="17" t="str">
        <f t="shared" si="0"/>
        <v/>
      </c>
    </row>
    <row r="54" spans="2:8" x14ac:dyDescent="0.2">
      <c r="B54" s="108"/>
      <c r="C54" s="37"/>
      <c r="D54" s="38"/>
      <c r="E54" s="38"/>
      <c r="F54" s="23"/>
      <c r="G54" s="46"/>
      <c r="H54" s="17" t="str">
        <f t="shared" si="0"/>
        <v/>
      </c>
    </row>
    <row r="55" spans="2:8" x14ac:dyDescent="0.2">
      <c r="B55" s="108"/>
      <c r="C55" s="37"/>
      <c r="D55" s="38"/>
      <c r="E55" s="38"/>
      <c r="F55" s="23"/>
      <c r="G55" s="46"/>
      <c r="H55" s="17" t="str">
        <f t="shared" si="0"/>
        <v/>
      </c>
    </row>
    <row r="56" spans="2:8" x14ac:dyDescent="0.2">
      <c r="B56" s="108"/>
      <c r="C56" s="37"/>
      <c r="D56" s="38"/>
      <c r="E56" s="38"/>
      <c r="F56" s="23"/>
      <c r="G56" s="46"/>
      <c r="H56" s="17" t="str">
        <f t="shared" si="0"/>
        <v/>
      </c>
    </row>
    <row r="57" spans="2:8" x14ac:dyDescent="0.2">
      <c r="B57" s="108"/>
      <c r="C57" s="37"/>
      <c r="D57" s="38"/>
      <c r="E57" s="38"/>
      <c r="F57" s="23"/>
      <c r="G57" s="46"/>
      <c r="H57" s="17" t="str">
        <f t="shared" si="0"/>
        <v/>
      </c>
    </row>
    <row r="58" spans="2:8" x14ac:dyDescent="0.2">
      <c r="B58" s="108"/>
      <c r="C58" s="37"/>
      <c r="D58" s="38"/>
      <c r="E58" s="38"/>
      <c r="F58" s="23"/>
      <c r="G58" s="46"/>
      <c r="H58" s="17" t="str">
        <f t="shared" si="0"/>
        <v/>
      </c>
    </row>
    <row r="59" spans="2:8" x14ac:dyDescent="0.2">
      <c r="B59" s="108"/>
      <c r="C59" s="37"/>
      <c r="D59" s="38"/>
      <c r="E59" s="38"/>
      <c r="F59" s="23"/>
      <c r="G59" s="46"/>
      <c r="H59" s="17" t="str">
        <f t="shared" si="0"/>
        <v/>
      </c>
    </row>
    <row r="60" spans="2:8" x14ac:dyDescent="0.2">
      <c r="B60" s="108"/>
      <c r="C60" s="37"/>
      <c r="D60" s="38"/>
      <c r="E60" s="38"/>
      <c r="F60" s="23"/>
      <c r="G60" s="46"/>
      <c r="H60" s="17" t="str">
        <f t="shared" si="0"/>
        <v/>
      </c>
    </row>
    <row r="61" spans="2:8" x14ac:dyDescent="0.2">
      <c r="B61" s="108"/>
      <c r="C61" s="37"/>
      <c r="D61" s="38"/>
      <c r="E61" s="38"/>
      <c r="F61" s="23"/>
      <c r="G61" s="46"/>
      <c r="H61" s="17" t="str">
        <f t="shared" si="0"/>
        <v/>
      </c>
    </row>
    <row r="62" spans="2:8" x14ac:dyDescent="0.2">
      <c r="B62" s="108"/>
      <c r="C62" s="37"/>
      <c r="D62" s="38"/>
      <c r="E62" s="38"/>
      <c r="F62" s="23"/>
      <c r="G62" s="46"/>
      <c r="H62" s="17" t="str">
        <f t="shared" si="0"/>
        <v/>
      </c>
    </row>
    <row r="63" spans="2:8" x14ac:dyDescent="0.2">
      <c r="B63" s="108"/>
      <c r="C63" s="37"/>
      <c r="D63" s="38"/>
      <c r="E63" s="38"/>
      <c r="F63" s="23"/>
      <c r="G63" s="46"/>
      <c r="H63" s="17" t="str">
        <f t="shared" si="0"/>
        <v/>
      </c>
    </row>
    <row r="64" spans="2:8" x14ac:dyDescent="0.2">
      <c r="B64" s="108"/>
      <c r="C64" s="37"/>
      <c r="D64" s="38"/>
      <c r="E64" s="38"/>
      <c r="F64" s="23"/>
      <c r="G64" s="46"/>
      <c r="H64" s="17" t="str">
        <f t="shared" si="0"/>
        <v/>
      </c>
    </row>
    <row r="65" spans="2:9" x14ac:dyDescent="0.2">
      <c r="B65" s="108"/>
      <c r="C65" s="37"/>
      <c r="D65" s="38"/>
      <c r="E65" s="38"/>
      <c r="F65" s="23"/>
      <c r="G65" s="46"/>
      <c r="H65" s="17" t="str">
        <f t="shared" si="0"/>
        <v/>
      </c>
    </row>
    <row r="66" spans="2:9" x14ac:dyDescent="0.2">
      <c r="B66" s="108"/>
      <c r="C66" s="37"/>
      <c r="D66" s="38"/>
      <c r="E66" s="38"/>
      <c r="F66" s="23"/>
      <c r="G66" s="46"/>
      <c r="H66" s="17" t="str">
        <f t="shared" si="0"/>
        <v/>
      </c>
    </row>
    <row r="67" spans="2:9" x14ac:dyDescent="0.2">
      <c r="B67" s="108"/>
      <c r="C67" s="37"/>
      <c r="D67" s="38"/>
      <c r="E67" s="38"/>
      <c r="F67" s="23"/>
      <c r="G67" s="46"/>
      <c r="H67" s="17" t="str">
        <f t="shared" si="0"/>
        <v/>
      </c>
    </row>
    <row r="68" spans="2:9" x14ac:dyDescent="0.2">
      <c r="B68" s="108"/>
      <c r="C68" s="37"/>
      <c r="D68" s="38"/>
      <c r="E68" s="38"/>
      <c r="F68" s="23"/>
      <c r="G68" s="46"/>
      <c r="H68" s="17" t="str">
        <f t="shared" si="0"/>
        <v/>
      </c>
    </row>
    <row r="69" spans="2:9" x14ac:dyDescent="0.2">
      <c r="B69" s="108"/>
      <c r="C69" s="37"/>
      <c r="D69" s="38"/>
      <c r="E69" s="38"/>
      <c r="F69" s="23"/>
      <c r="G69" s="46"/>
      <c r="H69" s="17" t="str">
        <f t="shared" si="0"/>
        <v/>
      </c>
    </row>
    <row r="70" spans="2:9" x14ac:dyDescent="0.2">
      <c r="B70" s="108"/>
      <c r="C70" s="37"/>
      <c r="D70" s="38"/>
      <c r="E70" s="38"/>
      <c r="F70" s="23"/>
      <c r="G70" s="46"/>
      <c r="H70" s="17" t="str">
        <f t="shared" si="0"/>
        <v/>
      </c>
    </row>
    <row r="71" spans="2:9" x14ac:dyDescent="0.2">
      <c r="B71" s="111"/>
      <c r="D71" s="38"/>
      <c r="E71" s="22"/>
      <c r="F71" s="22"/>
      <c r="G71" s="41"/>
      <c r="H71" s="17" t="str">
        <f t="shared" si="0"/>
        <v/>
      </c>
      <c r="I71" s="42"/>
    </row>
    <row r="72" spans="2:9" s="30" customFormat="1" ht="24.75" customHeight="1" x14ac:dyDescent="0.2">
      <c r="B72" s="84" t="str">
        <f>$B$10</f>
        <v>C12.7</v>
      </c>
      <c r="C72" s="31" t="s">
        <v>2708</v>
      </c>
      <c r="D72" s="32"/>
      <c r="E72" s="32"/>
      <c r="F72" s="33"/>
      <c r="G72" s="32"/>
      <c r="H72" s="34">
        <f>SUM(H9:H71)</f>
        <v>0</v>
      </c>
      <c r="I72"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AAA5F-472E-46CA-8710-FD7116C293A0}">
  <sheetPr codeName="Sheet65"/>
  <dimension ref="B1:I67"/>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C12.8</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29"/>
      <c r="C9" s="37"/>
      <c r="D9" s="80"/>
      <c r="E9" s="15"/>
      <c r="F9" s="15"/>
      <c r="G9" s="16"/>
      <c r="H9" s="17" t="str">
        <f t="shared" ref="H9:H66" si="0">IF(D9="","",F9*G9)</f>
        <v/>
      </c>
      <c r="I9" s="18"/>
    </row>
    <row r="10" spans="2:9" x14ac:dyDescent="0.2">
      <c r="B10" s="109" t="s">
        <v>2005</v>
      </c>
      <c r="C10" s="2" t="s">
        <v>2738</v>
      </c>
      <c r="D10" s="22"/>
      <c r="E10" s="22"/>
      <c r="F10" s="22"/>
      <c r="G10" s="41"/>
      <c r="H10" s="17" t="str">
        <f t="shared" si="0"/>
        <v/>
      </c>
      <c r="I10" s="42"/>
    </row>
    <row r="11" spans="2:9" x14ac:dyDescent="0.2">
      <c r="B11" s="107"/>
      <c r="D11" s="22"/>
      <c r="E11" s="22"/>
      <c r="F11" s="22"/>
      <c r="G11" s="41"/>
      <c r="H11" s="17" t="str">
        <f t="shared" si="0"/>
        <v/>
      </c>
      <c r="I11" s="42"/>
    </row>
    <row r="12" spans="2:9" x14ac:dyDescent="0.2">
      <c r="B12" s="108" t="s">
        <v>2004</v>
      </c>
      <c r="C12" s="37" t="s">
        <v>1699</v>
      </c>
      <c r="D12" s="38"/>
      <c r="E12" s="22"/>
      <c r="F12" s="22"/>
      <c r="G12" s="41"/>
      <c r="H12" s="17" t="str">
        <f t="shared" si="0"/>
        <v/>
      </c>
      <c r="I12" s="42"/>
    </row>
    <row r="13" spans="2:9" x14ac:dyDescent="0.2">
      <c r="B13" s="107"/>
      <c r="D13" s="38"/>
      <c r="E13" s="22"/>
      <c r="F13" s="22"/>
      <c r="G13" s="41"/>
      <c r="H13" s="17" t="str">
        <f t="shared" si="0"/>
        <v/>
      </c>
      <c r="I13" s="42"/>
    </row>
    <row r="14" spans="2:9" x14ac:dyDescent="0.2">
      <c r="B14" s="108" t="s">
        <v>2003</v>
      </c>
      <c r="C14" s="37" t="s">
        <v>2002</v>
      </c>
      <c r="D14" s="22" t="s">
        <v>13</v>
      </c>
      <c r="E14" s="22"/>
      <c r="F14" s="22"/>
      <c r="G14" s="41"/>
      <c r="H14" s="17">
        <f t="shared" si="0"/>
        <v>0</v>
      </c>
      <c r="I14" s="42"/>
    </row>
    <row r="15" spans="2:9" x14ac:dyDescent="0.2">
      <c r="B15" s="107"/>
      <c r="D15" s="38"/>
      <c r="E15" s="22"/>
      <c r="F15" s="22"/>
      <c r="G15" s="41"/>
      <c r="H15" s="17" t="str">
        <f t="shared" si="0"/>
        <v/>
      </c>
      <c r="I15" s="42"/>
    </row>
    <row r="16" spans="2:9" x14ac:dyDescent="0.2">
      <c r="B16" s="108" t="s">
        <v>2001</v>
      </c>
      <c r="C16" s="37" t="s">
        <v>2000</v>
      </c>
      <c r="D16" s="22" t="s">
        <v>13</v>
      </c>
      <c r="E16" s="22"/>
      <c r="F16" s="22"/>
      <c r="G16" s="41"/>
      <c r="H16" s="17">
        <f t="shared" si="0"/>
        <v>0</v>
      </c>
      <c r="I16" s="42"/>
    </row>
    <row r="17" spans="2:9" x14ac:dyDescent="0.2">
      <c r="B17" s="107"/>
      <c r="D17" s="38"/>
      <c r="E17" s="22"/>
      <c r="F17" s="22"/>
      <c r="G17" s="41"/>
      <c r="H17" s="17" t="str">
        <f t="shared" si="0"/>
        <v/>
      </c>
      <c r="I17" s="42"/>
    </row>
    <row r="18" spans="2:9" x14ac:dyDescent="0.2">
      <c r="B18" s="108" t="s">
        <v>1999</v>
      </c>
      <c r="C18" s="37" t="s">
        <v>1998</v>
      </c>
      <c r="D18" s="22" t="s">
        <v>13</v>
      </c>
      <c r="E18" s="22"/>
      <c r="F18" s="23"/>
      <c r="G18" s="24"/>
      <c r="H18" s="17">
        <f t="shared" si="0"/>
        <v>0</v>
      </c>
      <c r="I18" s="43"/>
    </row>
    <row r="19" spans="2:9" x14ac:dyDescent="0.2">
      <c r="B19" s="107"/>
      <c r="D19" s="38"/>
      <c r="E19" s="22"/>
      <c r="F19" s="23"/>
      <c r="G19" s="24"/>
      <c r="H19" s="17" t="str">
        <f t="shared" si="0"/>
        <v/>
      </c>
      <c r="I19" s="43"/>
    </row>
    <row r="20" spans="2:9" x14ac:dyDescent="0.2">
      <c r="B20" s="108" t="s">
        <v>1997</v>
      </c>
      <c r="C20" s="37" t="s">
        <v>1996</v>
      </c>
      <c r="D20" s="22" t="s">
        <v>13</v>
      </c>
      <c r="E20" s="22"/>
      <c r="F20" s="23"/>
      <c r="G20" s="24"/>
      <c r="H20" s="17">
        <f t="shared" si="0"/>
        <v>0</v>
      </c>
      <c r="I20" s="43"/>
    </row>
    <row r="21" spans="2:9" x14ac:dyDescent="0.2">
      <c r="B21" s="107"/>
      <c r="D21" s="38"/>
      <c r="E21" s="22"/>
      <c r="F21" s="23"/>
      <c r="G21" s="41"/>
      <c r="H21" s="17" t="str">
        <f t="shared" si="0"/>
        <v/>
      </c>
      <c r="I21" s="42"/>
    </row>
    <row r="22" spans="2:9" ht="23.45" customHeight="1" x14ac:dyDescent="0.2">
      <c r="B22" s="108" t="s">
        <v>1995</v>
      </c>
      <c r="C22" s="55" t="s">
        <v>1994</v>
      </c>
      <c r="D22" s="22" t="s">
        <v>13</v>
      </c>
      <c r="E22" s="22"/>
      <c r="F22" s="23"/>
      <c r="G22" s="44"/>
      <c r="H22" s="17">
        <f t="shared" si="0"/>
        <v>0</v>
      </c>
      <c r="I22" s="42"/>
    </row>
    <row r="23" spans="2:9" x14ac:dyDescent="0.2">
      <c r="B23" s="107"/>
      <c r="D23" s="64"/>
      <c r="E23" s="22"/>
      <c r="F23" s="23"/>
      <c r="G23" s="41"/>
      <c r="H23" s="17" t="str">
        <f t="shared" si="0"/>
        <v/>
      </c>
      <c r="I23" s="45"/>
    </row>
    <row r="24" spans="2:9" ht="38.1" customHeight="1" x14ac:dyDescent="0.2">
      <c r="B24" s="108" t="s">
        <v>1993</v>
      </c>
      <c r="C24" s="53" t="s">
        <v>2734</v>
      </c>
      <c r="D24" s="38" t="s">
        <v>38</v>
      </c>
      <c r="E24" s="38"/>
      <c r="F24" s="23"/>
      <c r="G24" s="46"/>
      <c r="H24" s="17">
        <f t="shared" si="0"/>
        <v>0</v>
      </c>
    </row>
    <row r="25" spans="2:9" x14ac:dyDescent="0.2">
      <c r="B25" s="107"/>
      <c r="C25" s="1"/>
      <c r="D25" s="38"/>
      <c r="E25" s="38"/>
      <c r="F25" s="23"/>
      <c r="G25" s="46"/>
      <c r="H25" s="17" t="str">
        <f t="shared" si="0"/>
        <v/>
      </c>
    </row>
    <row r="26" spans="2:9" ht="36.6" customHeight="1" x14ac:dyDescent="0.2">
      <c r="B26" s="108" t="s">
        <v>1992</v>
      </c>
      <c r="C26" s="53" t="s">
        <v>2735</v>
      </c>
      <c r="D26" s="38" t="s">
        <v>38</v>
      </c>
      <c r="E26" s="38"/>
      <c r="F26" s="23"/>
      <c r="G26" s="39"/>
      <c r="H26" s="17">
        <f t="shared" si="0"/>
        <v>0</v>
      </c>
    </row>
    <row r="27" spans="2:9" x14ac:dyDescent="0.2">
      <c r="B27" s="107"/>
      <c r="C27" s="1"/>
      <c r="D27" s="38"/>
      <c r="E27" s="38"/>
      <c r="F27" s="23"/>
      <c r="G27" s="46"/>
      <c r="H27" s="17" t="str">
        <f t="shared" si="0"/>
        <v/>
      </c>
    </row>
    <row r="28" spans="2:9" ht="24.6" customHeight="1" x14ac:dyDescent="0.2">
      <c r="B28" s="108" t="s">
        <v>1991</v>
      </c>
      <c r="C28" s="57" t="s">
        <v>2736</v>
      </c>
      <c r="D28" s="38" t="s">
        <v>6</v>
      </c>
      <c r="E28" s="38"/>
      <c r="F28" s="23"/>
      <c r="G28" s="44"/>
      <c r="H28" s="17">
        <f t="shared" si="0"/>
        <v>0</v>
      </c>
    </row>
    <row r="29" spans="2:9" x14ac:dyDescent="0.2">
      <c r="B29" s="107"/>
      <c r="C29" s="37"/>
      <c r="D29" s="38"/>
      <c r="E29" s="38"/>
      <c r="F29" s="23"/>
      <c r="G29" s="46"/>
      <c r="H29" s="17" t="str">
        <f t="shared" si="0"/>
        <v/>
      </c>
    </row>
    <row r="30" spans="2:9" ht="27" customHeight="1" x14ac:dyDescent="0.2">
      <c r="B30" s="107" t="s">
        <v>1990</v>
      </c>
      <c r="C30" s="53" t="s">
        <v>1989</v>
      </c>
      <c r="D30" s="38" t="s">
        <v>6</v>
      </c>
      <c r="E30" s="22"/>
      <c r="F30" s="23"/>
      <c r="G30" s="41"/>
      <c r="H30" s="17">
        <f t="shared" si="0"/>
        <v>0</v>
      </c>
      <c r="I30" s="42"/>
    </row>
    <row r="31" spans="2:9" x14ac:dyDescent="0.2">
      <c r="B31" s="107"/>
      <c r="C31" s="57"/>
      <c r="D31" s="38"/>
      <c r="E31" s="22"/>
      <c r="F31" s="23"/>
      <c r="G31" s="41"/>
      <c r="H31" s="17" t="str">
        <f t="shared" si="0"/>
        <v/>
      </c>
      <c r="I31" s="42"/>
    </row>
    <row r="32" spans="2:9" ht="27.6" customHeight="1" x14ac:dyDescent="0.2">
      <c r="B32" s="107" t="s">
        <v>1988</v>
      </c>
      <c r="C32" s="53" t="s">
        <v>1987</v>
      </c>
      <c r="D32" s="38" t="s">
        <v>6</v>
      </c>
      <c r="E32" s="22"/>
      <c r="F32" s="23"/>
      <c r="G32" s="39"/>
      <c r="H32" s="17">
        <f t="shared" si="0"/>
        <v>0</v>
      </c>
      <c r="I32" s="43"/>
    </row>
    <row r="33" spans="2:9" x14ac:dyDescent="0.2">
      <c r="B33" s="107"/>
      <c r="C33" s="37"/>
      <c r="D33" s="38"/>
      <c r="E33" s="15"/>
      <c r="F33" s="26"/>
      <c r="G33" s="29"/>
      <c r="H33" s="17" t="str">
        <f t="shared" si="0"/>
        <v/>
      </c>
      <c r="I33" s="18"/>
    </row>
    <row r="34" spans="2:9" s="37" customFormat="1" ht="27" customHeight="1" x14ac:dyDescent="0.2">
      <c r="B34" s="108" t="s">
        <v>1986</v>
      </c>
      <c r="C34" s="53" t="s">
        <v>1985</v>
      </c>
      <c r="D34" s="38" t="s">
        <v>6</v>
      </c>
      <c r="E34" s="15"/>
      <c r="F34" s="26"/>
      <c r="G34" s="29"/>
      <c r="H34" s="17">
        <f t="shared" si="0"/>
        <v>0</v>
      </c>
      <c r="I34" s="18"/>
    </row>
    <row r="35" spans="2:9" x14ac:dyDescent="0.2">
      <c r="B35" s="107"/>
      <c r="C35" s="37"/>
      <c r="D35" s="38"/>
      <c r="E35" s="22"/>
      <c r="F35" s="23"/>
      <c r="G35" s="39"/>
      <c r="H35" s="17" t="str">
        <f t="shared" si="0"/>
        <v/>
      </c>
      <c r="I35" s="43"/>
    </row>
    <row r="36" spans="2:9" ht="24.95" customHeight="1" x14ac:dyDescent="0.2">
      <c r="B36" s="107" t="s">
        <v>1984</v>
      </c>
      <c r="C36" s="53" t="s">
        <v>1983</v>
      </c>
      <c r="D36" s="38" t="s">
        <v>6</v>
      </c>
      <c r="E36" s="22"/>
      <c r="F36" s="23"/>
      <c r="G36" s="39"/>
      <c r="H36" s="17">
        <f t="shared" si="0"/>
        <v>0</v>
      </c>
      <c r="I36" s="43"/>
    </row>
    <row r="37" spans="2:9" x14ac:dyDescent="0.2">
      <c r="B37" s="107"/>
      <c r="C37" s="37"/>
      <c r="D37" s="22"/>
      <c r="E37" s="22"/>
      <c r="F37" s="23"/>
      <c r="G37" s="47"/>
      <c r="H37" s="17" t="str">
        <f t="shared" si="0"/>
        <v/>
      </c>
      <c r="I37" s="42"/>
    </row>
    <row r="38" spans="2:9" ht="27.6" customHeight="1" x14ac:dyDescent="0.2">
      <c r="B38" s="107" t="s">
        <v>1982</v>
      </c>
      <c r="C38" s="53" t="s">
        <v>1981</v>
      </c>
      <c r="D38" s="38" t="s">
        <v>6</v>
      </c>
      <c r="E38" s="22"/>
      <c r="F38" s="23"/>
      <c r="G38" s="47"/>
      <c r="H38" s="17">
        <f t="shared" si="0"/>
        <v>0</v>
      </c>
      <c r="I38" s="42"/>
    </row>
    <row r="39" spans="2:9" x14ac:dyDescent="0.2">
      <c r="B39" s="107"/>
      <c r="C39" s="36"/>
      <c r="D39" s="22"/>
      <c r="E39" s="22"/>
      <c r="F39" s="23"/>
      <c r="G39" s="44"/>
      <c r="H39" s="17" t="str">
        <f t="shared" si="0"/>
        <v/>
      </c>
      <c r="I39" s="42"/>
    </row>
    <row r="40" spans="2:9" x14ac:dyDescent="0.2">
      <c r="B40" s="108" t="s">
        <v>1980</v>
      </c>
      <c r="C40" s="36" t="s">
        <v>1979</v>
      </c>
      <c r="D40" s="38" t="s">
        <v>6</v>
      </c>
      <c r="E40" s="22"/>
      <c r="F40" s="23"/>
      <c r="G40" s="44"/>
      <c r="H40" s="17">
        <f t="shared" si="0"/>
        <v>0</v>
      </c>
      <c r="I40" s="42"/>
    </row>
    <row r="41" spans="2:9" x14ac:dyDescent="0.2">
      <c r="B41" s="107"/>
      <c r="D41" s="38"/>
      <c r="E41" s="22"/>
      <c r="F41" s="22"/>
      <c r="G41" s="41"/>
      <c r="H41" s="17" t="str">
        <f t="shared" si="0"/>
        <v/>
      </c>
      <c r="I41" s="42"/>
    </row>
    <row r="42" spans="2:9" x14ac:dyDescent="0.2">
      <c r="B42" s="108" t="s">
        <v>1978</v>
      </c>
      <c r="C42" s="1" t="s">
        <v>2737</v>
      </c>
      <c r="D42" s="64" t="s">
        <v>27</v>
      </c>
      <c r="E42" s="22"/>
      <c r="F42" s="22"/>
      <c r="G42" s="41"/>
      <c r="H42" s="17">
        <f t="shared" si="0"/>
        <v>0</v>
      </c>
      <c r="I42" s="42"/>
    </row>
    <row r="43" spans="2:9" x14ac:dyDescent="0.2">
      <c r="B43" s="111"/>
      <c r="C43" s="1"/>
      <c r="D43" s="46"/>
      <c r="E43" s="22"/>
      <c r="F43" s="22"/>
      <c r="G43" s="41"/>
      <c r="H43" s="17" t="str">
        <f t="shared" si="0"/>
        <v/>
      </c>
      <c r="I43" s="42"/>
    </row>
    <row r="44" spans="2:9" ht="14.25" x14ac:dyDescent="0.2">
      <c r="B44" s="108" t="s">
        <v>1977</v>
      </c>
      <c r="C44" s="37" t="s">
        <v>1976</v>
      </c>
      <c r="D44" s="15" t="s">
        <v>26</v>
      </c>
      <c r="E44" s="22"/>
      <c r="F44" s="22"/>
      <c r="G44" s="41"/>
      <c r="H44" s="17">
        <f t="shared" si="0"/>
        <v>0</v>
      </c>
      <c r="I44" s="42"/>
    </row>
    <row r="45" spans="2:9" x14ac:dyDescent="0.2">
      <c r="B45" s="111"/>
      <c r="D45" s="38"/>
      <c r="E45" s="22"/>
      <c r="F45" s="22"/>
      <c r="G45" s="41"/>
      <c r="H45" s="17" t="str">
        <f t="shared" si="0"/>
        <v/>
      </c>
      <c r="I45" s="42"/>
    </row>
    <row r="46" spans="2:9" ht="27.6" customHeight="1" x14ac:dyDescent="0.2">
      <c r="B46" s="108" t="s">
        <v>1975</v>
      </c>
      <c r="C46" s="53" t="s">
        <v>1974</v>
      </c>
      <c r="D46" s="22" t="s">
        <v>1419</v>
      </c>
      <c r="E46" s="22"/>
      <c r="F46" s="22"/>
      <c r="G46" s="41"/>
      <c r="H46" s="17">
        <f t="shared" si="0"/>
        <v>0</v>
      </c>
      <c r="I46" s="42"/>
    </row>
    <row r="47" spans="2:9" x14ac:dyDescent="0.2">
      <c r="B47" s="111"/>
      <c r="D47" s="38"/>
      <c r="E47" s="22"/>
      <c r="F47" s="22"/>
      <c r="G47" s="41"/>
      <c r="H47" s="17" t="str">
        <f t="shared" si="0"/>
        <v/>
      </c>
      <c r="I47" s="42"/>
    </row>
    <row r="48" spans="2:9" x14ac:dyDescent="0.2">
      <c r="B48" s="108" t="s">
        <v>1973</v>
      </c>
      <c r="C48" s="1" t="s">
        <v>1972</v>
      </c>
      <c r="D48" s="22" t="s">
        <v>1419</v>
      </c>
      <c r="E48" s="22"/>
      <c r="F48" s="22"/>
      <c r="G48" s="41"/>
      <c r="H48" s="17">
        <f t="shared" si="0"/>
        <v>0</v>
      </c>
      <c r="I48" s="42"/>
    </row>
    <row r="49" spans="2:9" x14ac:dyDescent="0.2">
      <c r="B49" s="108"/>
      <c r="C49" s="1"/>
      <c r="D49" s="22"/>
      <c r="E49" s="22"/>
      <c r="F49" s="22"/>
      <c r="G49" s="41"/>
      <c r="H49" s="17" t="str">
        <f t="shared" si="0"/>
        <v/>
      </c>
      <c r="I49" s="42"/>
    </row>
    <row r="50" spans="2:9" x14ac:dyDescent="0.2">
      <c r="B50" s="108"/>
      <c r="C50" s="1"/>
      <c r="D50" s="22"/>
      <c r="E50" s="22"/>
      <c r="F50" s="22"/>
      <c r="G50" s="41"/>
      <c r="H50" s="17" t="str">
        <f t="shared" si="0"/>
        <v/>
      </c>
      <c r="I50" s="42"/>
    </row>
    <row r="51" spans="2:9" x14ac:dyDescent="0.2">
      <c r="B51" s="108"/>
      <c r="C51" s="1"/>
      <c r="D51" s="22"/>
      <c r="E51" s="22"/>
      <c r="F51" s="22"/>
      <c r="G51" s="41"/>
      <c r="H51" s="17" t="str">
        <f t="shared" si="0"/>
        <v/>
      </c>
      <c r="I51" s="42"/>
    </row>
    <row r="52" spans="2:9" x14ac:dyDescent="0.2">
      <c r="B52" s="108"/>
      <c r="C52" s="1"/>
      <c r="D52" s="22"/>
      <c r="E52" s="22"/>
      <c r="F52" s="22"/>
      <c r="G52" s="41"/>
      <c r="H52" s="17" t="str">
        <f t="shared" si="0"/>
        <v/>
      </c>
      <c r="I52" s="42"/>
    </row>
    <row r="53" spans="2:9" x14ac:dyDescent="0.2">
      <c r="B53" s="108"/>
      <c r="C53" s="1"/>
      <c r="D53" s="22"/>
      <c r="E53" s="22"/>
      <c r="F53" s="22"/>
      <c r="G53" s="41"/>
      <c r="H53" s="17" t="str">
        <f t="shared" si="0"/>
        <v/>
      </c>
      <c r="I53" s="42"/>
    </row>
    <row r="54" spans="2:9" x14ac:dyDescent="0.2">
      <c r="B54" s="108"/>
      <c r="C54" s="1"/>
      <c r="D54" s="22"/>
      <c r="E54" s="22"/>
      <c r="F54" s="22"/>
      <c r="G54" s="41"/>
      <c r="H54" s="17" t="str">
        <f t="shared" si="0"/>
        <v/>
      </c>
      <c r="I54" s="42"/>
    </row>
    <row r="55" spans="2:9" x14ac:dyDescent="0.2">
      <c r="B55" s="108"/>
      <c r="C55" s="1"/>
      <c r="D55" s="22"/>
      <c r="E55" s="22"/>
      <c r="F55" s="22"/>
      <c r="G55" s="41"/>
      <c r="H55" s="17" t="str">
        <f t="shared" si="0"/>
        <v/>
      </c>
      <c r="I55" s="42"/>
    </row>
    <row r="56" spans="2:9" x14ac:dyDescent="0.2">
      <c r="B56" s="108"/>
      <c r="C56" s="1"/>
      <c r="D56" s="22"/>
      <c r="E56" s="22"/>
      <c r="F56" s="22"/>
      <c r="G56" s="41"/>
      <c r="H56" s="17" t="str">
        <f t="shared" si="0"/>
        <v/>
      </c>
      <c r="I56" s="42"/>
    </row>
    <row r="57" spans="2:9" x14ac:dyDescent="0.2">
      <c r="B57" s="108"/>
      <c r="C57" s="1"/>
      <c r="D57" s="22"/>
      <c r="E57" s="22"/>
      <c r="F57" s="22"/>
      <c r="G57" s="41"/>
      <c r="H57" s="17" t="str">
        <f t="shared" si="0"/>
        <v/>
      </c>
      <c r="I57" s="42"/>
    </row>
    <row r="58" spans="2:9" x14ac:dyDescent="0.2">
      <c r="B58" s="108"/>
      <c r="C58" s="1"/>
      <c r="D58" s="22"/>
      <c r="E58" s="22"/>
      <c r="F58" s="22"/>
      <c r="G58" s="41"/>
      <c r="H58" s="17" t="str">
        <f t="shared" si="0"/>
        <v/>
      </c>
      <c r="I58" s="42"/>
    </row>
    <row r="59" spans="2:9" x14ac:dyDescent="0.2">
      <c r="B59" s="108"/>
      <c r="C59" s="1"/>
      <c r="D59" s="22"/>
      <c r="E59" s="22"/>
      <c r="F59" s="22"/>
      <c r="G59" s="41"/>
      <c r="H59" s="17" t="str">
        <f t="shared" si="0"/>
        <v/>
      </c>
      <c r="I59" s="42"/>
    </row>
    <row r="60" spans="2:9" x14ac:dyDescent="0.2">
      <c r="B60" s="108"/>
      <c r="C60" s="1"/>
      <c r="D60" s="22"/>
      <c r="E60" s="22"/>
      <c r="F60" s="22"/>
      <c r="G60" s="41"/>
      <c r="H60" s="17" t="str">
        <f t="shared" si="0"/>
        <v/>
      </c>
      <c r="I60" s="42"/>
    </row>
    <row r="61" spans="2:9" x14ac:dyDescent="0.2">
      <c r="B61" s="108"/>
      <c r="C61" s="1"/>
      <c r="D61" s="22"/>
      <c r="E61" s="22"/>
      <c r="F61" s="22"/>
      <c r="G61" s="41"/>
      <c r="H61" s="17" t="str">
        <f t="shared" si="0"/>
        <v/>
      </c>
      <c r="I61" s="42"/>
    </row>
    <row r="62" spans="2:9" x14ac:dyDescent="0.2">
      <c r="B62" s="108"/>
      <c r="C62" s="1"/>
      <c r="D62" s="22"/>
      <c r="E62" s="22"/>
      <c r="F62" s="22"/>
      <c r="G62" s="41"/>
      <c r="H62" s="17" t="str">
        <f t="shared" si="0"/>
        <v/>
      </c>
      <c r="I62" s="42"/>
    </row>
    <row r="63" spans="2:9" x14ac:dyDescent="0.2">
      <c r="B63" s="108"/>
      <c r="C63" s="1"/>
      <c r="D63" s="22"/>
      <c r="E63" s="22"/>
      <c r="F63" s="22"/>
      <c r="G63" s="41"/>
      <c r="H63" s="17" t="str">
        <f t="shared" si="0"/>
        <v/>
      </c>
      <c r="I63" s="42"/>
    </row>
    <row r="64" spans="2:9" x14ac:dyDescent="0.2">
      <c r="B64" s="108"/>
      <c r="C64" s="1"/>
      <c r="D64" s="22"/>
      <c r="E64" s="22"/>
      <c r="F64" s="22"/>
      <c r="G64" s="41"/>
      <c r="H64" s="17" t="str">
        <f t="shared" si="0"/>
        <v/>
      </c>
      <c r="I64" s="42"/>
    </row>
    <row r="65" spans="2:9" x14ac:dyDescent="0.2">
      <c r="B65" s="108"/>
      <c r="C65" s="1"/>
      <c r="D65" s="22"/>
      <c r="E65" s="22"/>
      <c r="F65" s="22"/>
      <c r="G65" s="41"/>
      <c r="H65" s="17" t="str">
        <f t="shared" si="0"/>
        <v/>
      </c>
      <c r="I65" s="42"/>
    </row>
    <row r="66" spans="2:9" x14ac:dyDescent="0.2">
      <c r="B66" s="111"/>
      <c r="C66" s="1"/>
      <c r="D66" s="46"/>
      <c r="E66" s="22"/>
      <c r="F66" s="22"/>
      <c r="G66" s="41"/>
      <c r="H66" s="17" t="str">
        <f t="shared" si="0"/>
        <v/>
      </c>
      <c r="I66" s="42"/>
    </row>
    <row r="67" spans="2:9" s="30" customFormat="1" ht="24.75" customHeight="1" x14ac:dyDescent="0.2">
      <c r="B67" s="84" t="str">
        <f>$B$10</f>
        <v>C12.8</v>
      </c>
      <c r="C67" s="31" t="s">
        <v>2708</v>
      </c>
      <c r="D67" s="32"/>
      <c r="E67" s="32"/>
      <c r="F67" s="33"/>
      <c r="G67" s="32"/>
      <c r="H67" s="34">
        <f>SUM(H9:H66)</f>
        <v>0</v>
      </c>
      <c r="I67"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3B4D-999D-4041-9479-0FD29C789174}">
  <sheetPr codeName="Sheet66"/>
  <dimension ref="B1:I52"/>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C12.9</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29"/>
      <c r="C9" s="37"/>
      <c r="D9" s="80"/>
      <c r="E9" s="15"/>
      <c r="F9" s="15"/>
      <c r="G9" s="16"/>
      <c r="H9" s="17" t="str">
        <f>IF(D9="","",F9*G9)</f>
        <v/>
      </c>
      <c r="I9" s="18"/>
    </row>
    <row r="10" spans="2:9" x14ac:dyDescent="0.2">
      <c r="B10" s="112" t="s">
        <v>2021</v>
      </c>
      <c r="C10" s="78" t="s">
        <v>2020</v>
      </c>
      <c r="D10" s="15"/>
      <c r="E10" s="15"/>
      <c r="F10" s="15"/>
      <c r="G10" s="16"/>
      <c r="H10" s="17" t="str">
        <f t="shared" ref="H10:H51" si="0">IF(D10="","",F10*G10)</f>
        <v/>
      </c>
      <c r="I10" s="18"/>
    </row>
    <row r="11" spans="2:9" x14ac:dyDescent="0.2">
      <c r="B11" s="107"/>
      <c r="D11" s="22"/>
      <c r="E11" s="22"/>
      <c r="F11" s="22"/>
      <c r="G11" s="41"/>
      <c r="H11" s="17" t="str">
        <f t="shared" si="0"/>
        <v/>
      </c>
      <c r="I11" s="42"/>
    </row>
    <row r="12" spans="2:9" ht="24.95" customHeight="1" x14ac:dyDescent="0.2">
      <c r="B12" s="108" t="s">
        <v>2019</v>
      </c>
      <c r="C12" s="126" t="s">
        <v>2739</v>
      </c>
      <c r="D12" s="38" t="s">
        <v>86</v>
      </c>
      <c r="E12" s="22"/>
      <c r="F12" s="22"/>
      <c r="G12" s="41"/>
      <c r="H12" s="17">
        <f t="shared" si="0"/>
        <v>0</v>
      </c>
      <c r="I12" s="42"/>
    </row>
    <row r="13" spans="2:9" x14ac:dyDescent="0.2">
      <c r="B13" s="107"/>
      <c r="D13" s="38"/>
      <c r="E13" s="22"/>
      <c r="F13" s="22"/>
      <c r="G13" s="41"/>
      <c r="H13" s="17" t="str">
        <f t="shared" si="0"/>
        <v/>
      </c>
      <c r="I13" s="42"/>
    </row>
    <row r="14" spans="2:9" ht="42.6" customHeight="1" x14ac:dyDescent="0.2">
      <c r="B14" s="108" t="s">
        <v>2018</v>
      </c>
      <c r="C14" s="126" t="s">
        <v>2740</v>
      </c>
      <c r="D14" s="38" t="s">
        <v>86</v>
      </c>
      <c r="E14" s="22"/>
      <c r="F14" s="22"/>
      <c r="G14" s="41"/>
      <c r="H14" s="17">
        <f t="shared" si="0"/>
        <v>0</v>
      </c>
      <c r="I14" s="42"/>
    </row>
    <row r="15" spans="2:9" x14ac:dyDescent="0.2">
      <c r="B15" s="107"/>
      <c r="D15" s="38"/>
      <c r="E15" s="22"/>
      <c r="F15" s="22"/>
      <c r="G15" s="41"/>
      <c r="H15" s="17" t="str">
        <f t="shared" si="0"/>
        <v/>
      </c>
      <c r="I15" s="42"/>
    </row>
    <row r="16" spans="2:9" ht="14.25" x14ac:dyDescent="0.2">
      <c r="B16" s="108" t="s">
        <v>2017</v>
      </c>
      <c r="C16" s="125" t="s">
        <v>2016</v>
      </c>
      <c r="D16" s="22" t="s">
        <v>2728</v>
      </c>
      <c r="E16" s="22"/>
      <c r="F16" s="22"/>
      <c r="G16" s="41"/>
      <c r="H16" s="17">
        <f t="shared" si="0"/>
        <v>0</v>
      </c>
      <c r="I16" s="42"/>
    </row>
    <row r="17" spans="2:9" x14ac:dyDescent="0.2">
      <c r="B17" s="107"/>
      <c r="D17" s="38"/>
      <c r="E17" s="22"/>
      <c r="F17" s="22"/>
      <c r="G17" s="41"/>
      <c r="H17" s="17" t="str">
        <f t="shared" si="0"/>
        <v/>
      </c>
      <c r="I17" s="42"/>
    </row>
    <row r="18" spans="2:9" ht="73.5" customHeight="1" x14ac:dyDescent="0.2">
      <c r="B18" s="108" t="s">
        <v>2015</v>
      </c>
      <c r="C18" s="126" t="s">
        <v>2741</v>
      </c>
      <c r="D18" s="38" t="s">
        <v>86</v>
      </c>
      <c r="E18" s="22"/>
      <c r="F18" s="23"/>
      <c r="G18" s="24"/>
      <c r="H18" s="17">
        <f t="shared" si="0"/>
        <v>0</v>
      </c>
      <c r="I18" s="43"/>
    </row>
    <row r="19" spans="2:9" x14ac:dyDescent="0.2">
      <c r="B19" s="107"/>
      <c r="D19" s="38"/>
      <c r="E19" s="22"/>
      <c r="F19" s="23"/>
      <c r="G19" s="24"/>
      <c r="H19" s="17" t="str">
        <f t="shared" si="0"/>
        <v/>
      </c>
      <c r="I19" s="43"/>
    </row>
    <row r="20" spans="2:9" ht="48.6" customHeight="1" x14ac:dyDescent="0.2">
      <c r="B20" s="108" t="s">
        <v>2014</v>
      </c>
      <c r="C20" s="126" t="s">
        <v>2742</v>
      </c>
      <c r="D20" s="22" t="s">
        <v>6</v>
      </c>
      <c r="E20" s="22"/>
      <c r="F20" s="23"/>
      <c r="G20" s="24"/>
      <c r="H20" s="17">
        <f t="shared" si="0"/>
        <v>0</v>
      </c>
      <c r="I20" s="43"/>
    </row>
    <row r="21" spans="2:9" x14ac:dyDescent="0.2">
      <c r="B21" s="107"/>
      <c r="D21" s="38"/>
      <c r="E21" s="22"/>
      <c r="F21" s="23"/>
      <c r="G21" s="41"/>
      <c r="H21" s="17" t="str">
        <f t="shared" si="0"/>
        <v/>
      </c>
      <c r="I21" s="42"/>
    </row>
    <row r="22" spans="2:9" ht="50.1" customHeight="1" x14ac:dyDescent="0.2">
      <c r="B22" s="108" t="s">
        <v>2013</v>
      </c>
      <c r="C22" s="126" t="s">
        <v>2743</v>
      </c>
      <c r="D22" s="22" t="s">
        <v>6</v>
      </c>
      <c r="E22" s="22"/>
      <c r="F22" s="23"/>
      <c r="G22" s="44"/>
      <c r="H22" s="17">
        <f t="shared" si="0"/>
        <v>0</v>
      </c>
      <c r="I22" s="42"/>
    </row>
    <row r="23" spans="2:9" x14ac:dyDescent="0.2">
      <c r="B23" s="107"/>
      <c r="D23" s="64"/>
      <c r="E23" s="22"/>
      <c r="F23" s="23"/>
      <c r="G23" s="41"/>
      <c r="H23" s="17" t="str">
        <f t="shared" si="0"/>
        <v/>
      </c>
      <c r="I23" s="45"/>
    </row>
    <row r="24" spans="2:9" ht="38.1" customHeight="1" x14ac:dyDescent="0.2">
      <c r="B24" s="108" t="s">
        <v>2012</v>
      </c>
      <c r="C24" s="126" t="s">
        <v>2011</v>
      </c>
      <c r="D24" s="38" t="s">
        <v>86</v>
      </c>
      <c r="E24" s="38"/>
      <c r="F24" s="23"/>
      <c r="G24" s="46"/>
      <c r="H24" s="17">
        <f t="shared" si="0"/>
        <v>0</v>
      </c>
    </row>
    <row r="25" spans="2:9" x14ac:dyDescent="0.2">
      <c r="B25" s="107"/>
      <c r="C25" s="1"/>
      <c r="D25" s="38"/>
      <c r="E25" s="38"/>
      <c r="F25" s="23"/>
      <c r="G25" s="46"/>
      <c r="H25" s="17" t="str">
        <f t="shared" si="0"/>
        <v/>
      </c>
    </row>
    <row r="26" spans="2:9" ht="53.45" customHeight="1" x14ac:dyDescent="0.2">
      <c r="B26" s="108" t="s">
        <v>2010</v>
      </c>
      <c r="C26" s="126" t="s">
        <v>2744</v>
      </c>
      <c r="D26" s="38" t="s">
        <v>6</v>
      </c>
      <c r="E26" s="38"/>
      <c r="F26" s="23"/>
      <c r="G26" s="39"/>
      <c r="H26" s="17">
        <f t="shared" si="0"/>
        <v>0</v>
      </c>
    </row>
    <row r="27" spans="2:9" x14ac:dyDescent="0.2">
      <c r="B27" s="107"/>
      <c r="C27" s="1"/>
      <c r="D27" s="38"/>
      <c r="E27" s="38"/>
      <c r="F27" s="23"/>
      <c r="G27" s="46"/>
      <c r="H27" s="17" t="str">
        <f t="shared" si="0"/>
        <v/>
      </c>
    </row>
    <row r="28" spans="2:9" ht="42.6" customHeight="1" x14ac:dyDescent="0.2">
      <c r="B28" s="108" t="s">
        <v>2009</v>
      </c>
      <c r="C28" s="126" t="s">
        <v>2745</v>
      </c>
      <c r="D28" s="38" t="s">
        <v>6</v>
      </c>
      <c r="E28" s="38"/>
      <c r="F28" s="23"/>
      <c r="G28" s="44"/>
      <c r="H28" s="17">
        <f t="shared" si="0"/>
        <v>0</v>
      </c>
    </row>
    <row r="29" spans="2:9" x14ac:dyDescent="0.2">
      <c r="B29" s="107"/>
      <c r="C29" s="37"/>
      <c r="D29" s="38"/>
      <c r="E29" s="38"/>
      <c r="F29" s="23"/>
      <c r="G29" s="46"/>
      <c r="H29" s="17" t="str">
        <f t="shared" si="0"/>
        <v/>
      </c>
    </row>
    <row r="30" spans="2:9" ht="33.950000000000003" customHeight="1" x14ac:dyDescent="0.2">
      <c r="B30" s="107" t="s">
        <v>2008</v>
      </c>
      <c r="C30" s="126" t="s">
        <v>2746</v>
      </c>
      <c r="D30" s="38" t="s">
        <v>86</v>
      </c>
      <c r="E30" s="22"/>
      <c r="F30" s="23"/>
      <c r="G30" s="41"/>
      <c r="H30" s="17">
        <f t="shared" si="0"/>
        <v>0</v>
      </c>
      <c r="I30" s="42"/>
    </row>
    <row r="31" spans="2:9" x14ac:dyDescent="0.2">
      <c r="B31" s="107"/>
      <c r="C31" s="57"/>
      <c r="D31" s="38"/>
      <c r="E31" s="22"/>
      <c r="F31" s="23"/>
      <c r="G31" s="41"/>
      <c r="H31" s="17" t="str">
        <f t="shared" si="0"/>
        <v/>
      </c>
      <c r="I31" s="42"/>
    </row>
    <row r="32" spans="2:9" ht="39" customHeight="1" x14ac:dyDescent="0.2">
      <c r="B32" s="107" t="s">
        <v>2007</v>
      </c>
      <c r="C32" s="126" t="s">
        <v>2747</v>
      </c>
      <c r="D32" s="38" t="s">
        <v>6</v>
      </c>
      <c r="E32" s="22"/>
      <c r="F32" s="23"/>
      <c r="G32" s="39"/>
      <c r="H32" s="17">
        <f t="shared" si="0"/>
        <v>0</v>
      </c>
      <c r="I32" s="43"/>
    </row>
    <row r="33" spans="2:9" x14ac:dyDescent="0.2">
      <c r="B33" s="107"/>
      <c r="C33" s="37"/>
      <c r="D33" s="38"/>
      <c r="E33" s="15"/>
      <c r="F33" s="26"/>
      <c r="G33" s="29"/>
      <c r="H33" s="17" t="str">
        <f t="shared" si="0"/>
        <v/>
      </c>
      <c r="I33" s="18"/>
    </row>
    <row r="34" spans="2:9" s="37" customFormat="1" ht="39" customHeight="1" x14ac:dyDescent="0.2">
      <c r="B34" s="108" t="s">
        <v>2006</v>
      </c>
      <c r="C34" s="126" t="s">
        <v>2748</v>
      </c>
      <c r="D34" s="38" t="s">
        <v>6</v>
      </c>
      <c r="E34" s="15"/>
      <c r="F34" s="26"/>
      <c r="G34" s="29"/>
      <c r="H34" s="17">
        <f t="shared" si="0"/>
        <v>0</v>
      </c>
      <c r="I34" s="18"/>
    </row>
    <row r="35" spans="2:9" s="37" customFormat="1" x14ac:dyDescent="0.2">
      <c r="B35" s="108"/>
      <c r="C35" s="55"/>
      <c r="D35" s="38"/>
      <c r="E35" s="15"/>
      <c r="F35" s="26"/>
      <c r="G35" s="29"/>
      <c r="H35" s="17"/>
      <c r="I35" s="18"/>
    </row>
    <row r="36" spans="2:9" s="37" customFormat="1" x14ac:dyDescent="0.2">
      <c r="B36" s="108"/>
      <c r="C36" s="55"/>
      <c r="D36" s="38"/>
      <c r="E36" s="15"/>
      <c r="F36" s="26"/>
      <c r="G36" s="29"/>
      <c r="H36" s="17"/>
      <c r="I36" s="18"/>
    </row>
    <row r="37" spans="2:9" s="37" customFormat="1" x14ac:dyDescent="0.2">
      <c r="B37" s="108"/>
      <c r="C37" s="55"/>
      <c r="D37" s="38"/>
      <c r="E37" s="15"/>
      <c r="F37" s="26"/>
      <c r="G37" s="29"/>
      <c r="H37" s="17"/>
      <c r="I37" s="18"/>
    </row>
    <row r="38" spans="2:9" s="37" customFormat="1" x14ac:dyDescent="0.2">
      <c r="B38" s="108"/>
      <c r="C38" s="55"/>
      <c r="D38" s="38"/>
      <c r="E38" s="15"/>
      <c r="F38" s="26"/>
      <c r="G38" s="29"/>
      <c r="H38" s="17"/>
      <c r="I38" s="18"/>
    </row>
    <row r="39" spans="2:9" s="37" customFormat="1" x14ac:dyDescent="0.2">
      <c r="B39" s="108"/>
      <c r="C39" s="55"/>
      <c r="D39" s="38"/>
      <c r="E39" s="15"/>
      <c r="F39" s="26"/>
      <c r="G39" s="29"/>
      <c r="H39" s="17"/>
      <c r="I39" s="18"/>
    </row>
    <row r="40" spans="2:9" s="37" customFormat="1" x14ac:dyDescent="0.2">
      <c r="B40" s="108"/>
      <c r="C40" s="55"/>
      <c r="D40" s="38"/>
      <c r="E40" s="15"/>
      <c r="F40" s="26"/>
      <c r="G40" s="29"/>
      <c r="H40" s="17"/>
      <c r="I40" s="18"/>
    </row>
    <row r="41" spans="2:9" s="37" customFormat="1" x14ac:dyDescent="0.2">
      <c r="B41" s="108"/>
      <c r="C41" s="55"/>
      <c r="D41" s="38"/>
      <c r="E41" s="15"/>
      <c r="F41" s="26"/>
      <c r="G41" s="29"/>
      <c r="H41" s="17"/>
      <c r="I41" s="18"/>
    </row>
    <row r="42" spans="2:9" s="37" customFormat="1" x14ac:dyDescent="0.2">
      <c r="B42" s="108"/>
      <c r="C42" s="55"/>
      <c r="D42" s="38"/>
      <c r="E42" s="15"/>
      <c r="F42" s="26"/>
      <c r="G42" s="29"/>
      <c r="H42" s="17"/>
      <c r="I42" s="18"/>
    </row>
    <row r="43" spans="2:9" s="37" customFormat="1" x14ac:dyDescent="0.2">
      <c r="B43" s="108"/>
      <c r="C43" s="55"/>
      <c r="D43" s="38"/>
      <c r="E43" s="15"/>
      <c r="F43" s="26"/>
      <c r="G43" s="29"/>
      <c r="H43" s="17"/>
      <c r="I43" s="18"/>
    </row>
    <row r="44" spans="2:9" s="37" customFormat="1" x14ac:dyDescent="0.2">
      <c r="B44" s="108"/>
      <c r="C44" s="55"/>
      <c r="D44" s="38"/>
      <c r="E44" s="15"/>
      <c r="F44" s="26"/>
      <c r="G44" s="29"/>
      <c r="H44" s="17"/>
      <c r="I44" s="18"/>
    </row>
    <row r="45" spans="2:9" s="37" customFormat="1" x14ac:dyDescent="0.2">
      <c r="B45" s="108"/>
      <c r="C45" s="55"/>
      <c r="D45" s="38"/>
      <c r="E45" s="15"/>
      <c r="F45" s="26"/>
      <c r="G45" s="29"/>
      <c r="H45" s="17"/>
      <c r="I45" s="18"/>
    </row>
    <row r="46" spans="2:9" s="37" customFormat="1" x14ac:dyDescent="0.2">
      <c r="B46" s="108"/>
      <c r="C46" s="55"/>
      <c r="D46" s="38"/>
      <c r="E46" s="15"/>
      <c r="F46" s="26"/>
      <c r="G46" s="29"/>
      <c r="H46" s="17"/>
      <c r="I46" s="18"/>
    </row>
    <row r="47" spans="2:9" s="37" customFormat="1" x14ac:dyDescent="0.2">
      <c r="B47" s="108"/>
      <c r="C47" s="55"/>
      <c r="D47" s="38"/>
      <c r="E47" s="15"/>
      <c r="F47" s="26"/>
      <c r="G47" s="29"/>
      <c r="H47" s="17"/>
      <c r="I47" s="18"/>
    </row>
    <row r="48" spans="2:9" s="37" customFormat="1" x14ac:dyDescent="0.2">
      <c r="B48" s="108"/>
      <c r="C48" s="55"/>
      <c r="D48" s="38"/>
      <c r="E48" s="15"/>
      <c r="F48" s="26"/>
      <c r="G48" s="29"/>
      <c r="H48" s="17"/>
      <c r="I48" s="18"/>
    </row>
    <row r="49" spans="2:9" s="37" customFormat="1" x14ac:dyDescent="0.2">
      <c r="B49" s="108"/>
      <c r="C49" s="55"/>
      <c r="D49" s="38"/>
      <c r="E49" s="15"/>
      <c r="F49" s="26"/>
      <c r="G49" s="29"/>
      <c r="H49" s="17"/>
      <c r="I49" s="18"/>
    </row>
    <row r="50" spans="2:9" s="37" customFormat="1" x14ac:dyDescent="0.2">
      <c r="B50" s="108"/>
      <c r="C50" s="55"/>
      <c r="D50" s="38"/>
      <c r="E50" s="15"/>
      <c r="F50" s="26"/>
      <c r="G50" s="29"/>
      <c r="H50" s="17"/>
      <c r="I50" s="18"/>
    </row>
    <row r="51" spans="2:9" x14ac:dyDescent="0.2">
      <c r="B51" s="107"/>
      <c r="C51" s="37"/>
      <c r="D51" s="38"/>
      <c r="E51" s="22"/>
      <c r="F51" s="23"/>
      <c r="G51" s="39"/>
      <c r="H51" s="17" t="str">
        <f t="shared" si="0"/>
        <v/>
      </c>
      <c r="I51" s="43"/>
    </row>
    <row r="52" spans="2:9" s="30" customFormat="1" ht="24.75" customHeight="1" x14ac:dyDescent="0.2">
      <c r="B52" s="127" t="str">
        <f>$B$10</f>
        <v>C12.9</v>
      </c>
      <c r="C52" s="31" t="s">
        <v>2708</v>
      </c>
      <c r="D52" s="32"/>
      <c r="E52" s="32"/>
      <c r="F52" s="33"/>
      <c r="G52" s="32"/>
      <c r="H52" s="34">
        <f>SUM(H9:H51)</f>
        <v>0</v>
      </c>
      <c r="I52"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D5017-FCB9-4728-81CA-764B7DAE51BD}">
  <sheetPr codeName="Sheet67"/>
  <dimension ref="B1:I78"/>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C12.10</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28"/>
      <c r="C9" s="78"/>
      <c r="D9" s="80"/>
      <c r="E9" s="15"/>
      <c r="F9" s="15"/>
      <c r="G9" s="16"/>
      <c r="H9" s="17" t="str">
        <f>IF(D9="","",F9*G9)</f>
        <v/>
      </c>
      <c r="I9" s="18"/>
    </row>
    <row r="10" spans="2:9" x14ac:dyDescent="0.2">
      <c r="B10" s="112" t="s">
        <v>2037</v>
      </c>
      <c r="C10" s="78" t="s">
        <v>2036</v>
      </c>
      <c r="D10" s="15"/>
      <c r="E10" s="15"/>
      <c r="F10" s="15"/>
      <c r="G10" s="16"/>
      <c r="H10" s="17" t="str">
        <f t="shared" ref="H10:H73" si="0">IF(D10="","",F10*G10)</f>
        <v/>
      </c>
      <c r="I10" s="18"/>
    </row>
    <row r="11" spans="2:9" x14ac:dyDescent="0.2">
      <c r="B11" s="107"/>
      <c r="D11" s="22"/>
      <c r="E11" s="22"/>
      <c r="F11" s="22"/>
      <c r="G11" s="41"/>
      <c r="H11" s="17" t="str">
        <f t="shared" si="0"/>
        <v/>
      </c>
      <c r="I11" s="42"/>
    </row>
    <row r="12" spans="2:9" ht="24.95" customHeight="1" x14ac:dyDescent="0.2">
      <c r="B12" s="108" t="s">
        <v>2035</v>
      </c>
      <c r="C12" s="55" t="s">
        <v>2034</v>
      </c>
      <c r="D12" s="15" t="s">
        <v>26</v>
      </c>
      <c r="E12" s="22"/>
      <c r="F12" s="22"/>
      <c r="G12" s="41"/>
      <c r="H12" s="17">
        <f t="shared" si="0"/>
        <v>0</v>
      </c>
      <c r="I12" s="42"/>
    </row>
    <row r="13" spans="2:9" x14ac:dyDescent="0.2">
      <c r="B13" s="107"/>
      <c r="D13" s="38"/>
      <c r="E13" s="22"/>
      <c r="F13" s="22"/>
      <c r="G13" s="41"/>
      <c r="H13" s="17" t="str">
        <f t="shared" si="0"/>
        <v/>
      </c>
      <c r="I13" s="42"/>
    </row>
    <row r="14" spans="2:9" ht="14.25" x14ac:dyDescent="0.2">
      <c r="B14" s="108" t="s">
        <v>2033</v>
      </c>
      <c r="C14" s="119" t="s">
        <v>2032</v>
      </c>
      <c r="D14" s="38" t="s">
        <v>86</v>
      </c>
      <c r="E14" s="22"/>
      <c r="F14" s="22"/>
      <c r="G14" s="41"/>
      <c r="H14" s="17">
        <f t="shared" si="0"/>
        <v>0</v>
      </c>
      <c r="I14" s="42"/>
    </row>
    <row r="15" spans="2:9" x14ac:dyDescent="0.2">
      <c r="B15" s="107"/>
      <c r="D15" s="38"/>
      <c r="E15" s="22"/>
      <c r="F15" s="22"/>
      <c r="G15" s="41"/>
      <c r="H15" s="17" t="str">
        <f t="shared" si="0"/>
        <v/>
      </c>
      <c r="I15" s="42"/>
    </row>
    <row r="16" spans="2:9" x14ac:dyDescent="0.2">
      <c r="B16" s="108" t="s">
        <v>2031</v>
      </c>
      <c r="C16" s="36" t="s">
        <v>2030</v>
      </c>
      <c r="D16" s="22" t="s">
        <v>6</v>
      </c>
      <c r="E16" s="22"/>
      <c r="F16" s="22"/>
      <c r="G16" s="41"/>
      <c r="H16" s="17">
        <f t="shared" si="0"/>
        <v>0</v>
      </c>
      <c r="I16" s="42"/>
    </row>
    <row r="17" spans="2:9" x14ac:dyDescent="0.2">
      <c r="B17" s="107"/>
      <c r="D17" s="38"/>
      <c r="E17" s="22"/>
      <c r="F17" s="22"/>
      <c r="G17" s="41"/>
      <c r="H17" s="17" t="str">
        <f t="shared" si="0"/>
        <v/>
      </c>
      <c r="I17" s="42"/>
    </row>
    <row r="18" spans="2:9" ht="14.25" x14ac:dyDescent="0.2">
      <c r="B18" s="108" t="s">
        <v>2029</v>
      </c>
      <c r="C18" s="36" t="s">
        <v>2028</v>
      </c>
      <c r="D18" s="38" t="s">
        <v>86</v>
      </c>
      <c r="E18" s="22"/>
      <c r="F18" s="23"/>
      <c r="G18" s="24"/>
      <c r="H18" s="17">
        <f t="shared" si="0"/>
        <v>0</v>
      </c>
      <c r="I18" s="43"/>
    </row>
    <row r="19" spans="2:9" x14ac:dyDescent="0.2">
      <c r="B19" s="107"/>
      <c r="D19" s="38"/>
      <c r="E19" s="22"/>
      <c r="F19" s="23"/>
      <c r="G19" s="24"/>
      <c r="H19" s="17" t="str">
        <f t="shared" si="0"/>
        <v/>
      </c>
      <c r="I19" s="43"/>
    </row>
    <row r="20" spans="2:9" x14ac:dyDescent="0.2">
      <c r="B20" s="108" t="s">
        <v>2027</v>
      </c>
      <c r="C20" s="36" t="s">
        <v>2026</v>
      </c>
      <c r="D20" s="22" t="s">
        <v>6</v>
      </c>
      <c r="E20" s="22"/>
      <c r="F20" s="23"/>
      <c r="G20" s="24"/>
      <c r="H20" s="17">
        <f t="shared" si="0"/>
        <v>0</v>
      </c>
      <c r="I20" s="43"/>
    </row>
    <row r="21" spans="2:9" x14ac:dyDescent="0.2">
      <c r="B21" s="107"/>
      <c r="D21" s="38"/>
      <c r="E21" s="22"/>
      <c r="F21" s="23"/>
      <c r="G21" s="41"/>
      <c r="H21" s="17" t="str">
        <f t="shared" si="0"/>
        <v/>
      </c>
      <c r="I21" s="42"/>
    </row>
    <row r="22" spans="2:9" ht="14.25" x14ac:dyDescent="0.2">
      <c r="B22" s="108" t="s">
        <v>2025</v>
      </c>
      <c r="C22" s="36" t="s">
        <v>2024</v>
      </c>
      <c r="D22" s="38" t="s">
        <v>86</v>
      </c>
      <c r="E22" s="22"/>
      <c r="F22" s="23"/>
      <c r="G22" s="44"/>
      <c r="H22" s="17">
        <f t="shared" si="0"/>
        <v>0</v>
      </c>
      <c r="I22" s="42"/>
    </row>
    <row r="23" spans="2:9" x14ac:dyDescent="0.2">
      <c r="B23" s="107"/>
      <c r="D23" s="64"/>
      <c r="E23" s="22"/>
      <c r="F23" s="23"/>
      <c r="G23" s="41"/>
      <c r="H23" s="17" t="str">
        <f t="shared" si="0"/>
        <v/>
      </c>
      <c r="I23" s="45"/>
    </row>
    <row r="24" spans="2:9" x14ac:dyDescent="0.2">
      <c r="B24" s="108" t="s">
        <v>2023</v>
      </c>
      <c r="C24" s="36" t="s">
        <v>2022</v>
      </c>
      <c r="D24" s="38" t="s">
        <v>6</v>
      </c>
      <c r="E24" s="38"/>
      <c r="F24" s="23"/>
      <c r="G24" s="46"/>
      <c r="H24" s="17">
        <f t="shared" si="0"/>
        <v>0</v>
      </c>
    </row>
    <row r="25" spans="2:9" x14ac:dyDescent="0.2">
      <c r="B25" s="108"/>
      <c r="C25" s="36"/>
      <c r="D25" s="38"/>
      <c r="E25" s="38"/>
      <c r="F25" s="23"/>
      <c r="G25" s="46"/>
      <c r="H25" s="17" t="str">
        <f t="shared" si="0"/>
        <v/>
      </c>
    </row>
    <row r="26" spans="2:9" x14ac:dyDescent="0.2">
      <c r="B26" s="108"/>
      <c r="C26" s="36"/>
      <c r="D26" s="38"/>
      <c r="E26" s="38"/>
      <c r="F26" s="23"/>
      <c r="G26" s="46"/>
      <c r="H26" s="17" t="str">
        <f t="shared" si="0"/>
        <v/>
      </c>
    </row>
    <row r="27" spans="2:9" x14ac:dyDescent="0.2">
      <c r="B27" s="108"/>
      <c r="C27" s="36"/>
      <c r="D27" s="38"/>
      <c r="E27" s="38"/>
      <c r="F27" s="23"/>
      <c r="G27" s="46"/>
      <c r="H27" s="17" t="str">
        <f t="shared" si="0"/>
        <v/>
      </c>
    </row>
    <row r="28" spans="2:9" x14ac:dyDescent="0.2">
      <c r="B28" s="108"/>
      <c r="C28" s="36"/>
      <c r="D28" s="38"/>
      <c r="E28" s="38"/>
      <c r="F28" s="23"/>
      <c r="G28" s="46"/>
      <c r="H28" s="17" t="str">
        <f t="shared" si="0"/>
        <v/>
      </c>
    </row>
    <row r="29" spans="2:9" x14ac:dyDescent="0.2">
      <c r="B29" s="108"/>
      <c r="C29" s="36"/>
      <c r="D29" s="38"/>
      <c r="E29" s="38"/>
      <c r="F29" s="23"/>
      <c r="G29" s="46"/>
      <c r="H29" s="17" t="str">
        <f t="shared" si="0"/>
        <v/>
      </c>
    </row>
    <row r="30" spans="2:9" x14ac:dyDescent="0.2">
      <c r="B30" s="108"/>
      <c r="C30" s="36"/>
      <c r="D30" s="38"/>
      <c r="E30" s="38"/>
      <c r="F30" s="23"/>
      <c r="G30" s="46"/>
      <c r="H30" s="17" t="str">
        <f t="shared" si="0"/>
        <v/>
      </c>
    </row>
    <row r="31" spans="2:9" x14ac:dyDescent="0.2">
      <c r="B31" s="108"/>
      <c r="C31" s="36"/>
      <c r="D31" s="38"/>
      <c r="E31" s="38"/>
      <c r="F31" s="23"/>
      <c r="G31" s="46"/>
      <c r="H31" s="17" t="str">
        <f t="shared" si="0"/>
        <v/>
      </c>
    </row>
    <row r="32" spans="2:9" x14ac:dyDescent="0.2">
      <c r="B32" s="108"/>
      <c r="C32" s="36"/>
      <c r="D32" s="38"/>
      <c r="E32" s="38"/>
      <c r="F32" s="23"/>
      <c r="G32" s="46"/>
      <c r="H32" s="17" t="str">
        <f t="shared" si="0"/>
        <v/>
      </c>
    </row>
    <row r="33" spans="2:8" x14ac:dyDescent="0.2">
      <c r="B33" s="108"/>
      <c r="C33" s="36"/>
      <c r="D33" s="38"/>
      <c r="E33" s="38"/>
      <c r="F33" s="23"/>
      <c r="G33" s="46"/>
      <c r="H33" s="17" t="str">
        <f t="shared" si="0"/>
        <v/>
      </c>
    </row>
    <row r="34" spans="2:8" x14ac:dyDescent="0.2">
      <c r="B34" s="108"/>
      <c r="C34" s="36"/>
      <c r="D34" s="38"/>
      <c r="E34" s="38"/>
      <c r="F34" s="23"/>
      <c r="G34" s="46"/>
      <c r="H34" s="17" t="str">
        <f t="shared" si="0"/>
        <v/>
      </c>
    </row>
    <row r="35" spans="2:8" x14ac:dyDescent="0.2">
      <c r="B35" s="108"/>
      <c r="C35" s="36"/>
      <c r="D35" s="38"/>
      <c r="E35" s="38"/>
      <c r="F35" s="23"/>
      <c r="G35" s="46"/>
      <c r="H35" s="17" t="str">
        <f t="shared" si="0"/>
        <v/>
      </c>
    </row>
    <row r="36" spans="2:8" x14ac:dyDescent="0.2">
      <c r="B36" s="108"/>
      <c r="C36" s="36"/>
      <c r="D36" s="38"/>
      <c r="E36" s="38"/>
      <c r="F36" s="23"/>
      <c r="G36" s="46"/>
      <c r="H36" s="17" t="str">
        <f t="shared" si="0"/>
        <v/>
      </c>
    </row>
    <row r="37" spans="2:8" x14ac:dyDescent="0.2">
      <c r="B37" s="108"/>
      <c r="C37" s="36"/>
      <c r="D37" s="38"/>
      <c r="E37" s="38"/>
      <c r="F37" s="23"/>
      <c r="G37" s="46"/>
      <c r="H37" s="17" t="str">
        <f t="shared" si="0"/>
        <v/>
      </c>
    </row>
    <row r="38" spans="2:8" x14ac:dyDescent="0.2">
      <c r="B38" s="108"/>
      <c r="C38" s="36"/>
      <c r="D38" s="38"/>
      <c r="E38" s="38"/>
      <c r="F38" s="23"/>
      <c r="G38" s="46"/>
      <c r="H38" s="17" t="str">
        <f t="shared" si="0"/>
        <v/>
      </c>
    </row>
    <row r="39" spans="2:8" x14ac:dyDescent="0.2">
      <c r="B39" s="108"/>
      <c r="C39" s="36"/>
      <c r="D39" s="38"/>
      <c r="E39" s="38"/>
      <c r="F39" s="23"/>
      <c r="G39" s="46"/>
      <c r="H39" s="17" t="str">
        <f t="shared" si="0"/>
        <v/>
      </c>
    </row>
    <row r="40" spans="2:8" x14ac:dyDescent="0.2">
      <c r="B40" s="108"/>
      <c r="C40" s="36"/>
      <c r="D40" s="38"/>
      <c r="E40" s="38"/>
      <c r="F40" s="23"/>
      <c r="G40" s="46"/>
      <c r="H40" s="17" t="str">
        <f t="shared" si="0"/>
        <v/>
      </c>
    </row>
    <row r="41" spans="2:8" x14ac:dyDescent="0.2">
      <c r="B41" s="108"/>
      <c r="C41" s="36"/>
      <c r="D41" s="38"/>
      <c r="E41" s="38"/>
      <c r="F41" s="23"/>
      <c r="G41" s="46"/>
      <c r="H41" s="17" t="str">
        <f t="shared" si="0"/>
        <v/>
      </c>
    </row>
    <row r="42" spans="2:8" x14ac:dyDescent="0.2">
      <c r="B42" s="108"/>
      <c r="C42" s="36"/>
      <c r="D42" s="38"/>
      <c r="E42" s="38"/>
      <c r="F42" s="23"/>
      <c r="G42" s="46"/>
      <c r="H42" s="17" t="str">
        <f t="shared" si="0"/>
        <v/>
      </c>
    </row>
    <row r="43" spans="2:8" x14ac:dyDescent="0.2">
      <c r="B43" s="108"/>
      <c r="C43" s="36"/>
      <c r="D43" s="38"/>
      <c r="E43" s="38"/>
      <c r="F43" s="23"/>
      <c r="G43" s="46"/>
      <c r="H43" s="17" t="str">
        <f t="shared" si="0"/>
        <v/>
      </c>
    </row>
    <row r="44" spans="2:8" x14ac:dyDescent="0.2">
      <c r="B44" s="108"/>
      <c r="C44" s="36"/>
      <c r="D44" s="38"/>
      <c r="E44" s="38"/>
      <c r="F44" s="23"/>
      <c r="G44" s="46"/>
      <c r="H44" s="17" t="str">
        <f t="shared" si="0"/>
        <v/>
      </c>
    </row>
    <row r="45" spans="2:8" x14ac:dyDescent="0.2">
      <c r="B45" s="108"/>
      <c r="C45" s="36"/>
      <c r="D45" s="38"/>
      <c r="E45" s="38"/>
      <c r="F45" s="23"/>
      <c r="G45" s="46"/>
      <c r="H45" s="17" t="str">
        <f t="shared" si="0"/>
        <v/>
      </c>
    </row>
    <row r="46" spans="2:8" x14ac:dyDescent="0.2">
      <c r="B46" s="108"/>
      <c r="C46" s="36"/>
      <c r="D46" s="38"/>
      <c r="E46" s="38"/>
      <c r="F46" s="23"/>
      <c r="G46" s="46"/>
      <c r="H46" s="17" t="str">
        <f t="shared" si="0"/>
        <v/>
      </c>
    </row>
    <row r="47" spans="2:8" x14ac:dyDescent="0.2">
      <c r="B47" s="108"/>
      <c r="C47" s="36"/>
      <c r="D47" s="38"/>
      <c r="E47" s="38"/>
      <c r="F47" s="23"/>
      <c r="G47" s="46"/>
      <c r="H47" s="17" t="str">
        <f t="shared" si="0"/>
        <v/>
      </c>
    </row>
    <row r="48" spans="2:8" x14ac:dyDescent="0.2">
      <c r="B48" s="108"/>
      <c r="C48" s="36"/>
      <c r="D48" s="38"/>
      <c r="E48" s="38"/>
      <c r="F48" s="23"/>
      <c r="G48" s="46"/>
      <c r="H48" s="17" t="str">
        <f t="shared" si="0"/>
        <v/>
      </c>
    </row>
    <row r="49" spans="2:8" x14ac:dyDescent="0.2">
      <c r="B49" s="108"/>
      <c r="C49" s="36"/>
      <c r="D49" s="38"/>
      <c r="E49" s="38"/>
      <c r="F49" s="23"/>
      <c r="G49" s="46"/>
      <c r="H49" s="17" t="str">
        <f t="shared" si="0"/>
        <v/>
      </c>
    </row>
    <row r="50" spans="2:8" x14ac:dyDescent="0.2">
      <c r="B50" s="108"/>
      <c r="C50" s="36"/>
      <c r="D50" s="38"/>
      <c r="E50" s="38"/>
      <c r="F50" s="23"/>
      <c r="G50" s="46"/>
      <c r="H50" s="17" t="str">
        <f t="shared" si="0"/>
        <v/>
      </c>
    </row>
    <row r="51" spans="2:8" x14ac:dyDescent="0.2">
      <c r="B51" s="108"/>
      <c r="C51" s="36"/>
      <c r="D51" s="38"/>
      <c r="E51" s="38"/>
      <c r="F51" s="23"/>
      <c r="G51" s="46"/>
      <c r="H51" s="17" t="str">
        <f t="shared" si="0"/>
        <v/>
      </c>
    </row>
    <row r="52" spans="2:8" x14ac:dyDescent="0.2">
      <c r="B52" s="108"/>
      <c r="C52" s="36"/>
      <c r="D52" s="38"/>
      <c r="E52" s="38"/>
      <c r="F52" s="23"/>
      <c r="G52" s="46"/>
      <c r="H52" s="17" t="str">
        <f t="shared" si="0"/>
        <v/>
      </c>
    </row>
    <row r="53" spans="2:8" x14ac:dyDescent="0.2">
      <c r="B53" s="108"/>
      <c r="C53" s="36"/>
      <c r="D53" s="38"/>
      <c r="E53" s="38"/>
      <c r="F53" s="23"/>
      <c r="G53" s="46"/>
      <c r="H53" s="17" t="str">
        <f t="shared" si="0"/>
        <v/>
      </c>
    </row>
    <row r="54" spans="2:8" x14ac:dyDescent="0.2">
      <c r="B54" s="108"/>
      <c r="C54" s="36"/>
      <c r="D54" s="38"/>
      <c r="E54" s="38"/>
      <c r="F54" s="23"/>
      <c r="G54" s="46"/>
      <c r="H54" s="17" t="str">
        <f t="shared" si="0"/>
        <v/>
      </c>
    </row>
    <row r="55" spans="2:8" x14ac:dyDescent="0.2">
      <c r="B55" s="108"/>
      <c r="C55" s="36"/>
      <c r="D55" s="38"/>
      <c r="E55" s="38"/>
      <c r="F55" s="23"/>
      <c r="G55" s="46"/>
      <c r="H55" s="17" t="str">
        <f t="shared" si="0"/>
        <v/>
      </c>
    </row>
    <row r="56" spans="2:8" x14ac:dyDescent="0.2">
      <c r="B56" s="108"/>
      <c r="C56" s="36"/>
      <c r="D56" s="38"/>
      <c r="E56" s="38"/>
      <c r="F56" s="23"/>
      <c r="G56" s="46"/>
      <c r="H56" s="17" t="str">
        <f t="shared" si="0"/>
        <v/>
      </c>
    </row>
    <row r="57" spans="2:8" x14ac:dyDescent="0.2">
      <c r="B57" s="108"/>
      <c r="C57" s="36"/>
      <c r="D57" s="38"/>
      <c r="E57" s="38"/>
      <c r="F57" s="23"/>
      <c r="G57" s="46"/>
      <c r="H57" s="17" t="str">
        <f t="shared" si="0"/>
        <v/>
      </c>
    </row>
    <row r="58" spans="2:8" x14ac:dyDescent="0.2">
      <c r="B58" s="108"/>
      <c r="C58" s="36"/>
      <c r="D58" s="38"/>
      <c r="E58" s="38"/>
      <c r="F58" s="23"/>
      <c r="G58" s="46"/>
      <c r="H58" s="17" t="str">
        <f t="shared" si="0"/>
        <v/>
      </c>
    </row>
    <row r="59" spans="2:8" x14ac:dyDescent="0.2">
      <c r="B59" s="108"/>
      <c r="C59" s="36"/>
      <c r="D59" s="38"/>
      <c r="E59" s="38"/>
      <c r="F59" s="23"/>
      <c r="G59" s="46"/>
      <c r="H59" s="17" t="str">
        <f t="shared" si="0"/>
        <v/>
      </c>
    </row>
    <row r="60" spans="2:8" x14ac:dyDescent="0.2">
      <c r="B60" s="108"/>
      <c r="C60" s="36"/>
      <c r="D60" s="38"/>
      <c r="E60" s="38"/>
      <c r="F60" s="23"/>
      <c r="G60" s="46"/>
      <c r="H60" s="17" t="str">
        <f t="shared" si="0"/>
        <v/>
      </c>
    </row>
    <row r="61" spans="2:8" x14ac:dyDescent="0.2">
      <c r="B61" s="108"/>
      <c r="C61" s="36"/>
      <c r="D61" s="38"/>
      <c r="E61" s="38"/>
      <c r="F61" s="23"/>
      <c r="G61" s="46"/>
      <c r="H61" s="17" t="str">
        <f t="shared" si="0"/>
        <v/>
      </c>
    </row>
    <row r="62" spans="2:8" x14ac:dyDescent="0.2">
      <c r="B62" s="108"/>
      <c r="C62" s="36"/>
      <c r="D62" s="38"/>
      <c r="E62" s="38"/>
      <c r="F62" s="23"/>
      <c r="G62" s="46"/>
      <c r="H62" s="17" t="str">
        <f t="shared" si="0"/>
        <v/>
      </c>
    </row>
    <row r="63" spans="2:8" x14ac:dyDescent="0.2">
      <c r="B63" s="108"/>
      <c r="C63" s="36"/>
      <c r="D63" s="38"/>
      <c r="E63" s="38"/>
      <c r="F63" s="23"/>
      <c r="G63" s="46"/>
      <c r="H63" s="17" t="str">
        <f t="shared" si="0"/>
        <v/>
      </c>
    </row>
    <row r="64" spans="2:8" x14ac:dyDescent="0.2">
      <c r="B64" s="108"/>
      <c r="C64" s="36"/>
      <c r="D64" s="38"/>
      <c r="E64" s="38"/>
      <c r="F64" s="23"/>
      <c r="G64" s="46"/>
      <c r="H64" s="17" t="str">
        <f t="shared" si="0"/>
        <v/>
      </c>
    </row>
    <row r="65" spans="2:9" x14ac:dyDescent="0.2">
      <c r="B65" s="108"/>
      <c r="C65" s="36"/>
      <c r="D65" s="38"/>
      <c r="E65" s="38"/>
      <c r="F65" s="23"/>
      <c r="G65" s="46"/>
      <c r="H65" s="17" t="str">
        <f t="shared" si="0"/>
        <v/>
      </c>
    </row>
    <row r="66" spans="2:9" x14ac:dyDescent="0.2">
      <c r="B66" s="108"/>
      <c r="C66" s="36"/>
      <c r="D66" s="38"/>
      <c r="E66" s="38"/>
      <c r="F66" s="23"/>
      <c r="G66" s="46"/>
      <c r="H66" s="17" t="str">
        <f t="shared" si="0"/>
        <v/>
      </c>
    </row>
    <row r="67" spans="2:9" x14ac:dyDescent="0.2">
      <c r="B67" s="108"/>
      <c r="C67" s="36"/>
      <c r="D67" s="38"/>
      <c r="E67" s="38"/>
      <c r="F67" s="23"/>
      <c r="G67" s="46"/>
      <c r="H67" s="17" t="str">
        <f t="shared" si="0"/>
        <v/>
      </c>
    </row>
    <row r="68" spans="2:9" x14ac:dyDescent="0.2">
      <c r="B68" s="108"/>
      <c r="C68" s="36"/>
      <c r="D68" s="38"/>
      <c r="E68" s="38"/>
      <c r="F68" s="23"/>
      <c r="G68" s="46"/>
      <c r="H68" s="17" t="str">
        <f t="shared" si="0"/>
        <v/>
      </c>
    </row>
    <row r="69" spans="2:9" x14ac:dyDescent="0.2">
      <c r="B69" s="108"/>
      <c r="C69" s="36"/>
      <c r="D69" s="38"/>
      <c r="E69" s="38"/>
      <c r="F69" s="23"/>
      <c r="G69" s="46"/>
      <c r="H69" s="17" t="str">
        <f t="shared" si="0"/>
        <v/>
      </c>
    </row>
    <row r="70" spans="2:9" x14ac:dyDescent="0.2">
      <c r="B70" s="108"/>
      <c r="C70" s="36"/>
      <c r="D70" s="38"/>
      <c r="E70" s="38"/>
      <c r="F70" s="23"/>
      <c r="G70" s="46"/>
      <c r="H70" s="17" t="str">
        <f t="shared" si="0"/>
        <v/>
      </c>
    </row>
    <row r="71" spans="2:9" x14ac:dyDescent="0.2">
      <c r="B71" s="108"/>
      <c r="C71" s="36"/>
      <c r="D71" s="38"/>
      <c r="E71" s="38"/>
      <c r="F71" s="23"/>
      <c r="G71" s="46"/>
      <c r="H71" s="17" t="str">
        <f t="shared" si="0"/>
        <v/>
      </c>
    </row>
    <row r="72" spans="2:9" x14ac:dyDescent="0.2">
      <c r="B72" s="108"/>
      <c r="C72" s="36"/>
      <c r="D72" s="38"/>
      <c r="E72" s="38"/>
      <c r="F72" s="23"/>
      <c r="G72" s="46"/>
      <c r="H72" s="17" t="str">
        <f t="shared" si="0"/>
        <v/>
      </c>
    </row>
    <row r="73" spans="2:9" x14ac:dyDescent="0.2">
      <c r="B73" s="108"/>
      <c r="C73" s="36"/>
      <c r="D73" s="38"/>
      <c r="E73" s="38"/>
      <c r="F73" s="23"/>
      <c r="G73" s="46"/>
      <c r="H73" s="17" t="str">
        <f t="shared" si="0"/>
        <v/>
      </c>
    </row>
    <row r="74" spans="2:9" x14ac:dyDescent="0.2">
      <c r="B74" s="108"/>
      <c r="C74" s="36"/>
      <c r="D74" s="38"/>
      <c r="E74" s="38"/>
      <c r="F74" s="23"/>
      <c r="G74" s="46"/>
      <c r="H74" s="17" t="str">
        <f t="shared" ref="H74:H77" si="1">IF(D74="","",F74*G74)</f>
        <v/>
      </c>
    </row>
    <row r="75" spans="2:9" x14ac:dyDescent="0.2">
      <c r="B75" s="108"/>
      <c r="C75" s="36"/>
      <c r="D75" s="38"/>
      <c r="E75" s="38"/>
      <c r="F75" s="23"/>
      <c r="G75" s="46"/>
      <c r="H75" s="17" t="str">
        <f t="shared" si="1"/>
        <v/>
      </c>
    </row>
    <row r="76" spans="2:9" x14ac:dyDescent="0.2">
      <c r="B76" s="108"/>
      <c r="C76" s="36"/>
      <c r="D76" s="38"/>
      <c r="E76" s="38"/>
      <c r="F76" s="23"/>
      <c r="G76" s="46"/>
      <c r="H76" s="17" t="str">
        <f t="shared" si="1"/>
        <v/>
      </c>
    </row>
    <row r="77" spans="2:9" x14ac:dyDescent="0.2">
      <c r="B77" s="107"/>
      <c r="C77" s="1"/>
      <c r="D77" s="38"/>
      <c r="E77" s="38"/>
      <c r="F77" s="23"/>
      <c r="G77" s="46"/>
      <c r="H77" s="17" t="str">
        <f t="shared" si="1"/>
        <v/>
      </c>
    </row>
    <row r="78" spans="2:9" s="30" customFormat="1" ht="24.75" customHeight="1" x14ac:dyDescent="0.2">
      <c r="B78" s="127" t="str">
        <f>$B$10</f>
        <v>C12.10</v>
      </c>
      <c r="C78" s="31" t="s">
        <v>2708</v>
      </c>
      <c r="D78" s="32"/>
      <c r="E78" s="32"/>
      <c r="F78" s="33"/>
      <c r="G78" s="32"/>
      <c r="H78" s="34">
        <f>SUM(H9:H77)</f>
        <v>0</v>
      </c>
      <c r="I78"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C432-13B0-4C1E-A520-85C3A78D79A1}">
  <sheetPr codeName="Sheet68"/>
  <dimension ref="B1:I71"/>
  <sheetViews>
    <sheetView workbookViewId="0"/>
  </sheetViews>
  <sheetFormatPr defaultColWidth="6.85546875" defaultRowHeight="12.75" x14ac:dyDescent="0.2"/>
  <cols>
    <col min="1" max="1" width="0.85546875" style="1" customWidth="1"/>
    <col min="2" max="2" width="11.7109375" style="36" customWidth="1"/>
    <col min="3" max="3" width="45.7109375" style="54"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94"/>
      <c r="D3" s="74"/>
      <c r="E3" s="74"/>
      <c r="F3" s="74"/>
      <c r="G3" s="75"/>
      <c r="H3" s="93"/>
    </row>
    <row r="4" spans="2:9" x14ac:dyDescent="0.2">
      <c r="B4" s="443" t="s">
        <v>8</v>
      </c>
      <c r="C4" s="444"/>
      <c r="D4" s="444"/>
      <c r="E4" s="444"/>
      <c r="F4" s="444"/>
      <c r="G4" s="444"/>
      <c r="H4" s="474" t="str">
        <f>"CHAPTER "&amp;B10</f>
        <v>CHAPTER C12.12</v>
      </c>
      <c r="I4" s="6"/>
    </row>
    <row r="5" spans="2:9" ht="7.5" customHeight="1" x14ac:dyDescent="0.2">
      <c r="B5" s="445" t="str">
        <f>ContractDescription</f>
        <v>REHABILITATION OF PROVINCIAL ROAD P47-3 (KM 38.00 TO KM 48.00) IN THE EMPANGENI REGION</v>
      </c>
      <c r="C5" s="446"/>
      <c r="D5" s="446"/>
      <c r="E5" s="446"/>
      <c r="F5" s="446"/>
      <c r="G5" s="446"/>
      <c r="H5" s="475"/>
      <c r="I5" s="8"/>
    </row>
    <row r="6" spans="2:9" ht="12.75" customHeight="1" x14ac:dyDescent="0.2">
      <c r="B6" s="445"/>
      <c r="C6" s="446"/>
      <c r="D6" s="446"/>
      <c r="E6" s="446"/>
      <c r="F6" s="446"/>
      <c r="G6" s="446"/>
      <c r="H6" s="475"/>
      <c r="I6" s="8"/>
    </row>
    <row r="7" spans="2:9" ht="7.5" customHeight="1" x14ac:dyDescent="0.2">
      <c r="B7" s="447"/>
      <c r="C7" s="448"/>
      <c r="D7" s="448"/>
      <c r="E7" s="448"/>
      <c r="F7" s="448"/>
      <c r="G7" s="448"/>
      <c r="H7" s="476"/>
      <c r="I7" s="8"/>
    </row>
    <row r="8" spans="2:9" s="9" customFormat="1" ht="24.95" customHeight="1" x14ac:dyDescent="0.2">
      <c r="B8" s="10" t="s">
        <v>0</v>
      </c>
      <c r="C8" s="11" t="s">
        <v>1</v>
      </c>
      <c r="D8" s="11" t="s">
        <v>2</v>
      </c>
      <c r="E8" s="11" t="s">
        <v>10</v>
      </c>
      <c r="F8" s="11" t="s">
        <v>3</v>
      </c>
      <c r="G8" s="11" t="s">
        <v>4</v>
      </c>
      <c r="H8" s="11" t="s">
        <v>5</v>
      </c>
      <c r="I8" s="12"/>
    </row>
    <row r="9" spans="2:9" x14ac:dyDescent="0.2">
      <c r="B9" s="112"/>
      <c r="C9" s="131"/>
      <c r="D9" s="80"/>
      <c r="E9" s="15"/>
      <c r="F9" s="15"/>
      <c r="G9" s="16"/>
      <c r="H9" s="17" t="str">
        <f>IF(D9="","",F9*G9)</f>
        <v/>
      </c>
      <c r="I9" s="18"/>
    </row>
    <row r="10" spans="2:9" x14ac:dyDescent="0.2">
      <c r="B10" s="112" t="s">
        <v>2056</v>
      </c>
      <c r="C10" s="132" t="s">
        <v>2055</v>
      </c>
      <c r="D10" s="15"/>
      <c r="E10" s="15"/>
      <c r="F10" s="15"/>
      <c r="G10" s="16"/>
      <c r="H10" s="17" t="str">
        <f t="shared" ref="H10:H70" si="0">IF(D10="","",F10*G10)</f>
        <v/>
      </c>
      <c r="I10" s="18"/>
    </row>
    <row r="11" spans="2:9" x14ac:dyDescent="0.2">
      <c r="B11" s="112"/>
      <c r="C11" s="132"/>
      <c r="D11" s="15"/>
      <c r="E11" s="15"/>
      <c r="F11" s="15"/>
      <c r="G11" s="16"/>
      <c r="H11" s="17" t="str">
        <f t="shared" si="0"/>
        <v/>
      </c>
      <c r="I11" s="18"/>
    </row>
    <row r="12" spans="2:9" x14ac:dyDescent="0.2">
      <c r="B12" s="108" t="s">
        <v>2054</v>
      </c>
      <c r="C12" s="133" t="s">
        <v>2053</v>
      </c>
      <c r="D12" s="15" t="s">
        <v>13</v>
      </c>
      <c r="E12" s="15"/>
      <c r="F12" s="15"/>
      <c r="G12" s="16"/>
      <c r="H12" s="17">
        <f t="shared" si="0"/>
        <v>0</v>
      </c>
      <c r="I12" s="18"/>
    </row>
    <row r="13" spans="2:9" x14ac:dyDescent="0.2">
      <c r="B13" s="111"/>
      <c r="C13" s="133"/>
      <c r="D13" s="15"/>
      <c r="E13" s="15"/>
      <c r="F13" s="15"/>
      <c r="G13" s="16"/>
      <c r="H13" s="17" t="str">
        <f t="shared" si="0"/>
        <v/>
      </c>
      <c r="I13" s="18"/>
    </row>
    <row r="14" spans="2:9" ht="57.6" customHeight="1" x14ac:dyDescent="0.2">
      <c r="B14" s="111" t="s">
        <v>2052</v>
      </c>
      <c r="C14" s="133" t="s">
        <v>2750</v>
      </c>
      <c r="D14" s="15" t="s">
        <v>38</v>
      </c>
      <c r="E14" s="15"/>
      <c r="F14" s="15"/>
      <c r="G14" s="16"/>
      <c r="H14" s="17">
        <f t="shared" si="0"/>
        <v>0</v>
      </c>
      <c r="I14" s="18"/>
    </row>
    <row r="15" spans="2:9" x14ac:dyDescent="0.2">
      <c r="B15" s="111"/>
      <c r="C15" s="133"/>
      <c r="D15" s="15"/>
      <c r="E15" s="15"/>
      <c r="F15" s="15"/>
      <c r="G15" s="16"/>
      <c r="H15" s="17" t="str">
        <f t="shared" si="0"/>
        <v/>
      </c>
      <c r="I15" s="18"/>
    </row>
    <row r="16" spans="2:9" ht="25.5" x14ac:dyDescent="0.2">
      <c r="B16" s="108" t="s">
        <v>2051</v>
      </c>
      <c r="C16" s="133" t="s">
        <v>2751</v>
      </c>
      <c r="D16" s="15" t="s">
        <v>2749</v>
      </c>
      <c r="E16" s="15"/>
      <c r="F16" s="15"/>
      <c r="G16" s="16"/>
      <c r="H16" s="17">
        <f t="shared" si="0"/>
        <v>0</v>
      </c>
      <c r="I16" s="18"/>
    </row>
    <row r="17" spans="2:9" x14ac:dyDescent="0.2">
      <c r="B17" s="111"/>
      <c r="C17" s="133"/>
      <c r="D17" s="15"/>
      <c r="E17" s="15"/>
      <c r="F17" s="15"/>
      <c r="G17" s="16"/>
      <c r="H17" s="17" t="str">
        <f t="shared" si="0"/>
        <v/>
      </c>
      <c r="I17" s="18"/>
    </row>
    <row r="18" spans="2:9" ht="36.6" customHeight="1" x14ac:dyDescent="0.2">
      <c r="B18" s="108" t="s">
        <v>2050</v>
      </c>
      <c r="C18" s="133" t="s">
        <v>2752</v>
      </c>
      <c r="D18" s="15" t="s">
        <v>6</v>
      </c>
      <c r="E18" s="15"/>
      <c r="F18" s="15"/>
      <c r="G18" s="16"/>
      <c r="H18" s="17">
        <f t="shared" si="0"/>
        <v>0</v>
      </c>
      <c r="I18" s="18"/>
    </row>
    <row r="19" spans="2:9" x14ac:dyDescent="0.2">
      <c r="B19" s="111"/>
      <c r="C19" s="133"/>
      <c r="D19" s="15"/>
      <c r="E19" s="15"/>
      <c r="F19" s="15"/>
      <c r="G19" s="16"/>
      <c r="H19" s="17" t="str">
        <f t="shared" si="0"/>
        <v/>
      </c>
      <c r="I19" s="18"/>
    </row>
    <row r="20" spans="2:9" ht="33" customHeight="1" x14ac:dyDescent="0.2">
      <c r="B20" s="108" t="s">
        <v>2049</v>
      </c>
      <c r="C20" s="134" t="s">
        <v>2753</v>
      </c>
      <c r="D20" s="15" t="s">
        <v>6</v>
      </c>
      <c r="E20" s="15"/>
      <c r="F20" s="15"/>
      <c r="G20" s="16"/>
      <c r="H20" s="17">
        <f t="shared" si="0"/>
        <v>0</v>
      </c>
      <c r="I20" s="18"/>
    </row>
    <row r="21" spans="2:9" x14ac:dyDescent="0.2">
      <c r="B21" s="108"/>
      <c r="C21" s="134"/>
      <c r="D21" s="15"/>
      <c r="E21" s="15"/>
      <c r="F21" s="15"/>
      <c r="G21" s="16"/>
      <c r="H21" s="17" t="str">
        <f t="shared" si="0"/>
        <v/>
      </c>
      <c r="I21" s="18"/>
    </row>
    <row r="22" spans="2:9" x14ac:dyDescent="0.2">
      <c r="B22" s="108" t="s">
        <v>2048</v>
      </c>
      <c r="C22" s="133" t="s">
        <v>2047</v>
      </c>
      <c r="D22" s="15" t="s">
        <v>13</v>
      </c>
      <c r="E22" s="15"/>
      <c r="F22" s="15"/>
      <c r="G22" s="16"/>
      <c r="H22" s="17">
        <f t="shared" si="0"/>
        <v>0</v>
      </c>
      <c r="I22" s="18"/>
    </row>
    <row r="23" spans="2:9" x14ac:dyDescent="0.2">
      <c r="B23" s="111"/>
      <c r="C23" s="134"/>
      <c r="D23" s="15"/>
      <c r="E23" s="15"/>
      <c r="F23" s="15"/>
      <c r="G23" s="16"/>
      <c r="H23" s="17" t="str">
        <f t="shared" si="0"/>
        <v/>
      </c>
      <c r="I23" s="18"/>
    </row>
    <row r="24" spans="2:9" x14ac:dyDescent="0.2">
      <c r="B24" s="111" t="s">
        <v>2046</v>
      </c>
      <c r="C24" s="133" t="s">
        <v>2045</v>
      </c>
      <c r="D24" s="15" t="s">
        <v>13</v>
      </c>
      <c r="E24" s="22"/>
      <c r="F24" s="22"/>
      <c r="G24" s="41"/>
      <c r="H24" s="17">
        <f t="shared" si="0"/>
        <v>0</v>
      </c>
      <c r="I24" s="42"/>
    </row>
    <row r="25" spans="2:9" x14ac:dyDescent="0.2">
      <c r="B25" s="111"/>
      <c r="C25" s="133"/>
      <c r="D25" s="22"/>
      <c r="E25" s="22"/>
      <c r="F25" s="22"/>
      <c r="G25" s="41"/>
      <c r="H25" s="17" t="str">
        <f t="shared" si="0"/>
        <v/>
      </c>
      <c r="I25" s="42"/>
    </row>
    <row r="26" spans="2:9" x14ac:dyDescent="0.2">
      <c r="B26" s="111" t="s">
        <v>2044</v>
      </c>
      <c r="C26" s="135" t="s">
        <v>2043</v>
      </c>
      <c r="D26" s="22"/>
      <c r="E26" s="22"/>
      <c r="F26" s="22"/>
      <c r="G26" s="41"/>
      <c r="H26" s="17" t="str">
        <f t="shared" si="0"/>
        <v/>
      </c>
      <c r="I26" s="42"/>
    </row>
    <row r="27" spans="2:9" x14ac:dyDescent="0.2">
      <c r="B27" s="111"/>
      <c r="C27" s="133"/>
      <c r="D27" s="22"/>
      <c r="E27" s="22"/>
      <c r="F27" s="22"/>
      <c r="G27" s="41"/>
      <c r="H27" s="17" t="str">
        <f t="shared" si="0"/>
        <v/>
      </c>
      <c r="I27" s="42"/>
    </row>
    <row r="28" spans="2:9" x14ac:dyDescent="0.2">
      <c r="B28" s="111" t="s">
        <v>2042</v>
      </c>
      <c r="C28" s="135" t="s">
        <v>2041</v>
      </c>
      <c r="D28" s="15" t="s">
        <v>13</v>
      </c>
      <c r="E28" s="22"/>
      <c r="F28" s="22"/>
      <c r="G28" s="41"/>
      <c r="H28" s="17">
        <f t="shared" si="0"/>
        <v>0</v>
      </c>
      <c r="I28" s="42"/>
    </row>
    <row r="29" spans="2:9" x14ac:dyDescent="0.2">
      <c r="B29" s="111"/>
      <c r="C29" s="133"/>
      <c r="D29" s="22"/>
      <c r="E29" s="22"/>
      <c r="F29" s="22"/>
      <c r="G29" s="41"/>
      <c r="H29" s="17" t="str">
        <f t="shared" si="0"/>
        <v/>
      </c>
      <c r="I29" s="42"/>
    </row>
    <row r="30" spans="2:9" x14ac:dyDescent="0.2">
      <c r="B30" s="111" t="s">
        <v>2040</v>
      </c>
      <c r="C30" s="135" t="s">
        <v>2039</v>
      </c>
      <c r="D30" s="15" t="s">
        <v>13</v>
      </c>
      <c r="E30" s="22"/>
      <c r="F30" s="22"/>
      <c r="G30" s="41"/>
      <c r="H30" s="17">
        <f t="shared" si="0"/>
        <v>0</v>
      </c>
      <c r="I30" s="42"/>
    </row>
    <row r="31" spans="2:9" x14ac:dyDescent="0.2">
      <c r="B31" s="111"/>
      <c r="C31" s="53"/>
      <c r="D31" s="15"/>
      <c r="E31" s="22"/>
      <c r="F31" s="22"/>
      <c r="G31" s="41"/>
      <c r="H31" s="17"/>
      <c r="I31" s="42"/>
    </row>
    <row r="32" spans="2:9" x14ac:dyDescent="0.2">
      <c r="B32" s="111"/>
      <c r="C32" s="53"/>
      <c r="D32" s="15"/>
      <c r="E32" s="22"/>
      <c r="F32" s="22"/>
      <c r="G32" s="41"/>
      <c r="H32" s="17"/>
      <c r="I32" s="42"/>
    </row>
    <row r="33" spans="2:9" x14ac:dyDescent="0.2">
      <c r="B33" s="111"/>
      <c r="C33" s="53"/>
      <c r="D33" s="15"/>
      <c r="E33" s="22"/>
      <c r="F33" s="22"/>
      <c r="G33" s="41"/>
      <c r="H33" s="17"/>
      <c r="I33" s="42"/>
    </row>
    <row r="34" spans="2:9" x14ac:dyDescent="0.2">
      <c r="B34" s="111"/>
      <c r="C34" s="53"/>
      <c r="D34" s="15"/>
      <c r="E34" s="22"/>
      <c r="F34" s="22"/>
      <c r="G34" s="41"/>
      <c r="H34" s="17"/>
      <c r="I34" s="42"/>
    </row>
    <row r="35" spans="2:9" x14ac:dyDescent="0.2">
      <c r="B35" s="111"/>
      <c r="C35" s="53"/>
      <c r="D35" s="15"/>
      <c r="E35" s="22"/>
      <c r="F35" s="22"/>
      <c r="G35" s="41"/>
      <c r="H35" s="17"/>
      <c r="I35" s="42"/>
    </row>
    <row r="36" spans="2:9" x14ac:dyDescent="0.2">
      <c r="B36" s="111"/>
      <c r="C36" s="53"/>
      <c r="D36" s="15"/>
      <c r="E36" s="22"/>
      <c r="F36" s="22"/>
      <c r="G36" s="41"/>
      <c r="H36" s="17"/>
      <c r="I36" s="42"/>
    </row>
    <row r="37" spans="2:9" x14ac:dyDescent="0.2">
      <c r="B37" s="111"/>
      <c r="C37" s="53"/>
      <c r="D37" s="15"/>
      <c r="E37" s="22"/>
      <c r="F37" s="22"/>
      <c r="G37" s="41"/>
      <c r="H37" s="17"/>
      <c r="I37" s="42"/>
    </row>
    <row r="38" spans="2:9" x14ac:dyDescent="0.2">
      <c r="B38" s="111"/>
      <c r="C38" s="53"/>
      <c r="D38" s="15"/>
      <c r="E38" s="22"/>
      <c r="F38" s="22"/>
      <c r="G38" s="41"/>
      <c r="H38" s="17"/>
      <c r="I38" s="42"/>
    </row>
    <row r="39" spans="2:9" x14ac:dyDescent="0.2">
      <c r="B39" s="111"/>
      <c r="C39" s="53"/>
      <c r="D39" s="15"/>
      <c r="E39" s="22"/>
      <c r="F39" s="22"/>
      <c r="G39" s="41"/>
      <c r="H39" s="17"/>
      <c r="I39" s="42"/>
    </row>
    <row r="40" spans="2:9" x14ac:dyDescent="0.2">
      <c r="B40" s="111"/>
      <c r="C40" s="53"/>
      <c r="D40" s="15"/>
      <c r="E40" s="22"/>
      <c r="F40" s="22"/>
      <c r="G40" s="41"/>
      <c r="H40" s="17"/>
      <c r="I40" s="42"/>
    </row>
    <row r="41" spans="2:9" x14ac:dyDescent="0.2">
      <c r="B41" s="111"/>
      <c r="C41" s="53"/>
      <c r="D41" s="15"/>
      <c r="E41" s="22"/>
      <c r="F41" s="22"/>
      <c r="G41" s="41"/>
      <c r="H41" s="17"/>
      <c r="I41" s="42"/>
    </row>
    <row r="42" spans="2:9" x14ac:dyDescent="0.2">
      <c r="B42" s="111"/>
      <c r="C42" s="53"/>
      <c r="D42" s="15"/>
      <c r="E42" s="22"/>
      <c r="F42" s="22"/>
      <c r="G42" s="41"/>
      <c r="H42" s="17"/>
      <c r="I42" s="42"/>
    </row>
    <row r="43" spans="2:9" x14ac:dyDescent="0.2">
      <c r="B43" s="111"/>
      <c r="C43" s="53"/>
      <c r="D43" s="15"/>
      <c r="E43" s="22"/>
      <c r="F43" s="22"/>
      <c r="G43" s="41"/>
      <c r="H43" s="17"/>
      <c r="I43" s="42"/>
    </row>
    <row r="44" spans="2:9" x14ac:dyDescent="0.2">
      <c r="B44" s="111"/>
      <c r="C44" s="53"/>
      <c r="D44" s="15"/>
      <c r="E44" s="22"/>
      <c r="F44" s="22"/>
      <c r="G44" s="41"/>
      <c r="H44" s="17"/>
      <c r="I44" s="42"/>
    </row>
    <row r="45" spans="2:9" x14ac:dyDescent="0.2">
      <c r="B45" s="111"/>
      <c r="C45" s="53"/>
      <c r="D45" s="15"/>
      <c r="E45" s="22"/>
      <c r="F45" s="22"/>
      <c r="G45" s="41"/>
      <c r="H45" s="17"/>
      <c r="I45" s="42"/>
    </row>
    <row r="46" spans="2:9" x14ac:dyDescent="0.2">
      <c r="B46" s="111"/>
      <c r="C46" s="53"/>
      <c r="D46" s="15"/>
      <c r="E46" s="22"/>
      <c r="F46" s="22"/>
      <c r="G46" s="41"/>
      <c r="H46" s="17"/>
      <c r="I46" s="42"/>
    </row>
    <row r="47" spans="2:9" x14ac:dyDescent="0.2">
      <c r="B47" s="111"/>
      <c r="C47" s="53"/>
      <c r="D47" s="15"/>
      <c r="E47" s="22"/>
      <c r="F47" s="22"/>
      <c r="G47" s="41"/>
      <c r="H47" s="17"/>
      <c r="I47" s="42"/>
    </row>
    <row r="48" spans="2:9" x14ac:dyDescent="0.2">
      <c r="B48" s="111"/>
      <c r="C48" s="53"/>
      <c r="D48" s="15"/>
      <c r="E48" s="22"/>
      <c r="F48" s="22"/>
      <c r="G48" s="41"/>
      <c r="H48" s="17"/>
      <c r="I48" s="42"/>
    </row>
    <row r="49" spans="2:9" x14ac:dyDescent="0.2">
      <c r="B49" s="111"/>
      <c r="C49" s="53"/>
      <c r="D49" s="15"/>
      <c r="E49" s="22"/>
      <c r="F49" s="22"/>
      <c r="G49" s="41"/>
      <c r="H49" s="17"/>
      <c r="I49" s="42"/>
    </row>
    <row r="50" spans="2:9" x14ac:dyDescent="0.2">
      <c r="B50" s="111"/>
      <c r="C50" s="53"/>
      <c r="D50" s="15"/>
      <c r="E50" s="22"/>
      <c r="F50" s="22"/>
      <c r="G50" s="41"/>
      <c r="H50" s="17"/>
      <c r="I50" s="42"/>
    </row>
    <row r="51" spans="2:9" x14ac:dyDescent="0.2">
      <c r="B51" s="111"/>
      <c r="C51" s="53"/>
      <c r="D51" s="15"/>
      <c r="E51" s="22"/>
      <c r="F51" s="22"/>
      <c r="G51" s="41"/>
      <c r="H51" s="17"/>
      <c r="I51" s="42"/>
    </row>
    <row r="52" spans="2:9" x14ac:dyDescent="0.2">
      <c r="B52" s="111"/>
      <c r="C52" s="53"/>
      <c r="D52" s="15"/>
      <c r="E52" s="22"/>
      <c r="F52" s="22"/>
      <c r="G52" s="41"/>
      <c r="H52" s="17"/>
      <c r="I52" s="42"/>
    </row>
    <row r="53" spans="2:9" x14ac:dyDescent="0.2">
      <c r="B53" s="111"/>
      <c r="C53" s="53"/>
      <c r="D53" s="15"/>
      <c r="E53" s="22"/>
      <c r="F53" s="22"/>
      <c r="G53" s="41"/>
      <c r="H53" s="17"/>
      <c r="I53" s="42"/>
    </row>
    <row r="54" spans="2:9" x14ac:dyDescent="0.2">
      <c r="B54" s="111"/>
      <c r="C54" s="53"/>
      <c r="D54" s="15"/>
      <c r="E54" s="22"/>
      <c r="F54" s="22"/>
      <c r="G54" s="41"/>
      <c r="H54" s="17"/>
      <c r="I54" s="42"/>
    </row>
    <row r="55" spans="2:9" x14ac:dyDescent="0.2">
      <c r="B55" s="111"/>
      <c r="C55" s="53"/>
      <c r="D55" s="15"/>
      <c r="E55" s="22"/>
      <c r="F55" s="22"/>
      <c r="G55" s="41"/>
      <c r="H55" s="17"/>
      <c r="I55" s="42"/>
    </row>
    <row r="56" spans="2:9" x14ac:dyDescent="0.2">
      <c r="B56" s="111"/>
      <c r="C56" s="53"/>
      <c r="D56" s="15"/>
      <c r="E56" s="22"/>
      <c r="F56" s="22"/>
      <c r="G56" s="41"/>
      <c r="H56" s="17"/>
      <c r="I56" s="42"/>
    </row>
    <row r="57" spans="2:9" x14ac:dyDescent="0.2">
      <c r="B57" s="111"/>
      <c r="C57" s="53"/>
      <c r="D57" s="15"/>
      <c r="E57" s="22"/>
      <c r="F57" s="22"/>
      <c r="G57" s="41"/>
      <c r="H57" s="17"/>
      <c r="I57" s="42"/>
    </row>
    <row r="58" spans="2:9" x14ac:dyDescent="0.2">
      <c r="B58" s="111"/>
      <c r="C58" s="53"/>
      <c r="D58" s="15"/>
      <c r="E58" s="22"/>
      <c r="F58" s="22"/>
      <c r="G58" s="41"/>
      <c r="H58" s="17"/>
      <c r="I58" s="42"/>
    </row>
    <row r="59" spans="2:9" x14ac:dyDescent="0.2">
      <c r="B59" s="111"/>
      <c r="C59" s="53"/>
      <c r="D59" s="15"/>
      <c r="E59" s="22"/>
      <c r="F59" s="22"/>
      <c r="G59" s="41"/>
      <c r="H59" s="17"/>
      <c r="I59" s="42"/>
    </row>
    <row r="60" spans="2:9" x14ac:dyDescent="0.2">
      <c r="B60" s="111"/>
      <c r="C60" s="53"/>
      <c r="D60" s="15"/>
      <c r="E60" s="22"/>
      <c r="F60" s="22"/>
      <c r="G60" s="41"/>
      <c r="H60" s="17"/>
      <c r="I60" s="42"/>
    </row>
    <row r="61" spans="2:9" x14ac:dyDescent="0.2">
      <c r="B61" s="111"/>
      <c r="C61" s="53"/>
      <c r="D61" s="15"/>
      <c r="E61" s="22"/>
      <c r="F61" s="22"/>
      <c r="G61" s="41"/>
      <c r="H61" s="17"/>
      <c r="I61" s="42"/>
    </row>
    <row r="62" spans="2:9" x14ac:dyDescent="0.2">
      <c r="B62" s="111"/>
      <c r="C62" s="53"/>
      <c r="D62" s="15"/>
      <c r="E62" s="22"/>
      <c r="F62" s="22"/>
      <c r="G62" s="41"/>
      <c r="H62" s="17"/>
      <c r="I62" s="42"/>
    </row>
    <row r="63" spans="2:9" x14ac:dyDescent="0.2">
      <c r="B63" s="111"/>
      <c r="C63" s="53"/>
      <c r="D63" s="15"/>
      <c r="E63" s="22"/>
      <c r="F63" s="22"/>
      <c r="G63" s="41"/>
      <c r="H63" s="17"/>
      <c r="I63" s="42"/>
    </row>
    <row r="64" spans="2:9" x14ac:dyDescent="0.2">
      <c r="B64" s="111"/>
      <c r="C64" s="53"/>
      <c r="D64" s="15"/>
      <c r="E64" s="22"/>
      <c r="F64" s="22"/>
      <c r="G64" s="41"/>
      <c r="H64" s="17"/>
      <c r="I64" s="42"/>
    </row>
    <row r="65" spans="2:9" x14ac:dyDescent="0.2">
      <c r="B65" s="111"/>
      <c r="C65" s="53"/>
      <c r="D65" s="15"/>
      <c r="E65" s="22"/>
      <c r="F65" s="22"/>
      <c r="G65" s="41"/>
      <c r="H65" s="17"/>
      <c r="I65" s="42"/>
    </row>
    <row r="66" spans="2:9" x14ac:dyDescent="0.2">
      <c r="B66" s="111"/>
      <c r="C66" s="53"/>
      <c r="D66" s="15"/>
      <c r="E66" s="22"/>
      <c r="F66" s="22"/>
      <c r="G66" s="41"/>
      <c r="H66" s="17"/>
      <c r="I66" s="42"/>
    </row>
    <row r="67" spans="2:9" x14ac:dyDescent="0.2">
      <c r="B67" s="111"/>
      <c r="C67" s="53"/>
      <c r="D67" s="15"/>
      <c r="E67" s="22"/>
      <c r="F67" s="22"/>
      <c r="G67" s="41"/>
      <c r="H67" s="17"/>
      <c r="I67" s="42"/>
    </row>
    <row r="68" spans="2:9" x14ac:dyDescent="0.2">
      <c r="B68" s="111"/>
      <c r="C68" s="53"/>
      <c r="D68" s="15"/>
      <c r="E68" s="22"/>
      <c r="F68" s="22"/>
      <c r="G68" s="41"/>
      <c r="H68" s="17"/>
      <c r="I68" s="42"/>
    </row>
    <row r="69" spans="2:9" x14ac:dyDescent="0.2">
      <c r="B69" s="111"/>
      <c r="C69" s="53"/>
      <c r="D69" s="15"/>
      <c r="E69" s="22"/>
      <c r="F69" s="22"/>
      <c r="G69" s="41"/>
      <c r="H69" s="17"/>
      <c r="I69" s="42"/>
    </row>
    <row r="70" spans="2:9" x14ac:dyDescent="0.2">
      <c r="B70" s="123"/>
      <c r="D70" s="77"/>
      <c r="E70" s="22"/>
      <c r="F70" s="22"/>
      <c r="G70" s="39"/>
      <c r="H70" s="17" t="str">
        <f t="shared" si="0"/>
        <v/>
      </c>
      <c r="I70" s="42"/>
    </row>
    <row r="71" spans="2:9" s="30" customFormat="1" ht="24.75" customHeight="1" x14ac:dyDescent="0.2">
      <c r="B71" s="127" t="str">
        <f>$B$10</f>
        <v>C12.12</v>
      </c>
      <c r="C71" s="31" t="s">
        <v>2708</v>
      </c>
      <c r="D71" s="32"/>
      <c r="E71" s="32"/>
      <c r="F71" s="33"/>
      <c r="G71" s="32"/>
      <c r="H71" s="34">
        <f>SUM(H9:H70)</f>
        <v>0</v>
      </c>
      <c r="I71"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8B9B-EAAA-4436-B5E8-0B6938D0FE30}">
  <sheetPr codeName="Sheet26"/>
  <dimension ref="B1:I198"/>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7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172"/>
      <c r="H3" s="93"/>
    </row>
    <row r="4" spans="2:9" x14ac:dyDescent="0.2">
      <c r="B4" s="443" t="s">
        <v>8</v>
      </c>
      <c r="C4" s="444"/>
      <c r="D4" s="444"/>
      <c r="E4" s="444"/>
      <c r="F4" s="444"/>
      <c r="G4" s="444"/>
      <c r="H4" s="465" t="str">
        <f>"CHAPTER "&amp;B10</f>
        <v>CHAPTER C13.1</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73" t="s">
        <v>4</v>
      </c>
      <c r="H8" s="11" t="s">
        <v>5</v>
      </c>
      <c r="I8" s="12"/>
    </row>
    <row r="9" spans="2:9" x14ac:dyDescent="0.2">
      <c r="B9" s="50"/>
      <c r="C9" s="14"/>
      <c r="D9" s="15"/>
      <c r="E9" s="15"/>
      <c r="F9" s="15"/>
      <c r="G9" s="174"/>
      <c r="H9" s="17" t="str">
        <f>IF(D9="","",F9*G9)</f>
        <v/>
      </c>
      <c r="I9" s="18"/>
    </row>
    <row r="10" spans="2:9" x14ac:dyDescent="0.2">
      <c r="B10" s="71" t="s">
        <v>869</v>
      </c>
      <c r="C10" s="20" t="s">
        <v>870</v>
      </c>
      <c r="D10" s="22"/>
      <c r="E10" s="22"/>
      <c r="F10" s="22"/>
      <c r="G10" s="175"/>
      <c r="H10" s="17" t="str">
        <f t="shared" ref="H10:H84" si="0">IF(D10="","",F10*G10)</f>
        <v/>
      </c>
      <c r="I10" s="42"/>
    </row>
    <row r="11" spans="2:9" x14ac:dyDescent="0.2">
      <c r="B11" s="50"/>
      <c r="C11" s="14"/>
      <c r="D11" s="22"/>
      <c r="E11" s="22"/>
      <c r="F11" s="22"/>
      <c r="G11" s="175"/>
      <c r="H11" s="17" t="str">
        <f t="shared" si="0"/>
        <v/>
      </c>
      <c r="I11" s="42"/>
    </row>
    <row r="12" spans="2:9" ht="51" x14ac:dyDescent="0.2">
      <c r="B12" s="50" t="s">
        <v>871</v>
      </c>
      <c r="C12" s="14" t="s">
        <v>872</v>
      </c>
      <c r="D12" s="22" t="s">
        <v>13</v>
      </c>
      <c r="E12" s="22"/>
      <c r="F12" s="22"/>
      <c r="G12" s="175"/>
      <c r="H12" s="17">
        <f t="shared" si="0"/>
        <v>0</v>
      </c>
      <c r="I12" s="42"/>
    </row>
    <row r="13" spans="2:9" x14ac:dyDescent="0.2">
      <c r="B13" s="50"/>
      <c r="C13" s="14"/>
      <c r="D13" s="22"/>
      <c r="E13" s="22"/>
      <c r="F13" s="22"/>
      <c r="G13" s="175"/>
      <c r="H13" s="17" t="str">
        <f t="shared" si="0"/>
        <v/>
      </c>
      <c r="I13" s="42"/>
    </row>
    <row r="14" spans="2:9" x14ac:dyDescent="0.2">
      <c r="B14" s="50" t="s">
        <v>873</v>
      </c>
      <c r="C14" s="14" t="s">
        <v>874</v>
      </c>
      <c r="D14" s="22"/>
      <c r="E14" s="22"/>
      <c r="F14" s="23"/>
      <c r="G14" s="176"/>
      <c r="H14" s="17" t="str">
        <f t="shared" si="0"/>
        <v/>
      </c>
      <c r="I14" s="43"/>
    </row>
    <row r="15" spans="2:9" x14ac:dyDescent="0.2">
      <c r="B15" s="50"/>
      <c r="C15" s="14"/>
      <c r="D15" s="22"/>
      <c r="E15" s="22"/>
      <c r="F15" s="23"/>
      <c r="G15" s="176"/>
      <c r="H15" s="17" t="str">
        <f t="shared" si="0"/>
        <v/>
      </c>
      <c r="I15" s="43"/>
    </row>
    <row r="16" spans="2:9" ht="25.5" x14ac:dyDescent="0.2">
      <c r="B16" s="50" t="s">
        <v>877</v>
      </c>
      <c r="C16" s="14" t="s">
        <v>875</v>
      </c>
      <c r="D16" s="22" t="s">
        <v>1419</v>
      </c>
      <c r="E16" s="22"/>
      <c r="F16" s="23"/>
      <c r="G16" s="176"/>
      <c r="H16" s="17">
        <f t="shared" si="0"/>
        <v>0</v>
      </c>
      <c r="I16" s="43"/>
    </row>
    <row r="17" spans="2:9" x14ac:dyDescent="0.2">
      <c r="B17" s="50"/>
      <c r="C17" s="14"/>
      <c r="D17" s="22"/>
      <c r="E17" s="22"/>
      <c r="F17" s="23"/>
      <c r="G17" s="176"/>
      <c r="H17" s="17" t="str">
        <f t="shared" si="0"/>
        <v/>
      </c>
      <c r="I17" s="43"/>
    </row>
    <row r="18" spans="2:9" ht="25.5" x14ac:dyDescent="0.2">
      <c r="B18" s="50" t="s">
        <v>878</v>
      </c>
      <c r="C18" s="14" t="s">
        <v>876</v>
      </c>
      <c r="D18" s="22" t="s">
        <v>28</v>
      </c>
      <c r="E18" s="22"/>
      <c r="F18" s="23"/>
      <c r="G18" s="175"/>
      <c r="H18" s="17">
        <f t="shared" si="0"/>
        <v>0</v>
      </c>
      <c r="I18" s="42"/>
    </row>
    <row r="19" spans="2:9" x14ac:dyDescent="0.2">
      <c r="B19" s="50"/>
      <c r="C19" s="14"/>
      <c r="D19" s="22"/>
      <c r="E19" s="22"/>
      <c r="F19" s="23"/>
      <c r="G19" s="164"/>
      <c r="H19" s="17" t="str">
        <f t="shared" si="0"/>
        <v/>
      </c>
      <c r="I19" s="42"/>
    </row>
    <row r="20" spans="2:9" x14ac:dyDescent="0.2">
      <c r="B20" s="50" t="s">
        <v>888</v>
      </c>
      <c r="C20" s="14" t="s">
        <v>879</v>
      </c>
      <c r="D20" s="22"/>
      <c r="E20" s="38"/>
      <c r="F20" s="23"/>
      <c r="G20" s="177"/>
      <c r="H20" s="17" t="str">
        <f t="shared" si="0"/>
        <v/>
      </c>
    </row>
    <row r="21" spans="2:9" x14ac:dyDescent="0.2">
      <c r="B21" s="50"/>
      <c r="C21" s="1"/>
      <c r="D21" s="22"/>
      <c r="E21" s="38"/>
      <c r="F21" s="23"/>
      <c r="G21" s="177"/>
      <c r="H21" s="17" t="str">
        <f t="shared" si="0"/>
        <v/>
      </c>
    </row>
    <row r="22" spans="2:9" ht="25.5" x14ac:dyDescent="0.2">
      <c r="B22" s="50" t="s">
        <v>889</v>
      </c>
      <c r="C22" s="14" t="s">
        <v>880</v>
      </c>
      <c r="D22" s="22"/>
      <c r="E22" s="38"/>
      <c r="F22" s="23"/>
      <c r="G22" s="178"/>
      <c r="H22" s="17" t="str">
        <f t="shared" si="0"/>
        <v/>
      </c>
    </row>
    <row r="23" spans="2:9" x14ac:dyDescent="0.2">
      <c r="B23" s="50"/>
      <c r="C23" s="14"/>
      <c r="D23" s="22"/>
      <c r="E23" s="38"/>
      <c r="F23" s="23"/>
      <c r="G23" s="177"/>
      <c r="H23" s="17" t="str">
        <f t="shared" si="0"/>
        <v/>
      </c>
    </row>
    <row r="24" spans="2:9" ht="14.25" x14ac:dyDescent="0.2">
      <c r="B24" s="50" t="s">
        <v>53</v>
      </c>
      <c r="C24" s="14" t="s">
        <v>881</v>
      </c>
      <c r="D24" s="22" t="s">
        <v>26</v>
      </c>
      <c r="E24" s="38"/>
      <c r="F24" s="23">
        <v>1221</v>
      </c>
      <c r="G24" s="164">
        <v>60</v>
      </c>
      <c r="H24" s="17">
        <f t="shared" si="0"/>
        <v>73260</v>
      </c>
    </row>
    <row r="25" spans="2:9" x14ac:dyDescent="0.2">
      <c r="B25" s="50"/>
      <c r="C25" s="14"/>
      <c r="D25" s="22"/>
      <c r="E25" s="38"/>
      <c r="F25" s="23"/>
      <c r="G25" s="177"/>
      <c r="H25" s="17" t="str">
        <f t="shared" si="0"/>
        <v/>
      </c>
    </row>
    <row r="26" spans="2:9" ht="14.25" x14ac:dyDescent="0.2">
      <c r="B26" s="50" t="s">
        <v>55</v>
      </c>
      <c r="C26" s="14" t="s">
        <v>882</v>
      </c>
      <c r="D26" s="22" t="s">
        <v>26</v>
      </c>
      <c r="E26" s="22"/>
      <c r="F26" s="23">
        <v>1221</v>
      </c>
      <c r="G26" s="178">
        <v>80</v>
      </c>
      <c r="H26" s="17">
        <f t="shared" si="0"/>
        <v>97680</v>
      </c>
      <c r="I26" s="43"/>
    </row>
    <row r="27" spans="2:9" x14ac:dyDescent="0.2">
      <c r="B27" s="50"/>
      <c r="C27" s="14"/>
      <c r="D27" s="22"/>
      <c r="E27" s="15"/>
      <c r="F27" s="26"/>
      <c r="G27" s="174"/>
      <c r="H27" s="17" t="str">
        <f t="shared" si="0"/>
        <v/>
      </c>
      <c r="I27" s="18"/>
    </row>
    <row r="28" spans="2:9" s="37" customFormat="1" ht="14.25" x14ac:dyDescent="0.2">
      <c r="B28" s="50" t="s">
        <v>65</v>
      </c>
      <c r="C28" s="14" t="s">
        <v>883</v>
      </c>
      <c r="D28" s="22" t="s">
        <v>26</v>
      </c>
      <c r="E28" s="15"/>
      <c r="F28" s="169">
        <v>610</v>
      </c>
      <c r="G28" s="179">
        <v>120</v>
      </c>
      <c r="H28" s="17">
        <f t="shared" si="0"/>
        <v>73200</v>
      </c>
      <c r="I28" s="18"/>
    </row>
    <row r="29" spans="2:9" x14ac:dyDescent="0.2">
      <c r="B29" s="50"/>
      <c r="C29" s="14"/>
      <c r="D29" s="22"/>
      <c r="E29" s="22"/>
      <c r="F29" s="23"/>
      <c r="G29" s="178"/>
      <c r="H29" s="17" t="str">
        <f t="shared" si="0"/>
        <v/>
      </c>
      <c r="I29" s="43"/>
    </row>
    <row r="30" spans="2:9" ht="25.5" x14ac:dyDescent="0.2">
      <c r="B30" s="50" t="s">
        <v>890</v>
      </c>
      <c r="C30" s="14" t="s">
        <v>884</v>
      </c>
      <c r="D30" s="22" t="s">
        <v>26</v>
      </c>
      <c r="E30" s="22"/>
      <c r="F30" s="23">
        <v>457</v>
      </c>
      <c r="G30" s="178">
        <v>150</v>
      </c>
      <c r="H30" s="17">
        <f t="shared" si="0"/>
        <v>68550</v>
      </c>
      <c r="I30" s="43"/>
    </row>
    <row r="31" spans="2:9" x14ac:dyDescent="0.2">
      <c r="B31" s="50"/>
      <c r="C31" s="14"/>
      <c r="D31" s="22"/>
      <c r="E31" s="22"/>
      <c r="F31" s="23"/>
      <c r="G31" s="175"/>
      <c r="H31" s="17" t="str">
        <f t="shared" si="0"/>
        <v/>
      </c>
      <c r="I31" s="42"/>
    </row>
    <row r="32" spans="2:9" ht="38.25" x14ac:dyDescent="0.2">
      <c r="B32" s="50" t="s">
        <v>891</v>
      </c>
      <c r="C32" s="14" t="s">
        <v>885</v>
      </c>
      <c r="D32" s="22" t="s">
        <v>26</v>
      </c>
      <c r="E32" s="22"/>
      <c r="F32" s="23">
        <v>300</v>
      </c>
      <c r="G32" s="175">
        <v>50</v>
      </c>
      <c r="H32" s="17">
        <f t="shared" si="0"/>
        <v>15000</v>
      </c>
      <c r="I32" s="42"/>
    </row>
    <row r="33" spans="2:9" x14ac:dyDescent="0.2">
      <c r="B33" s="50"/>
      <c r="C33" s="14"/>
      <c r="D33" s="22"/>
      <c r="E33" s="22"/>
      <c r="F33" s="23"/>
      <c r="G33" s="164"/>
      <c r="H33" s="17" t="str">
        <f t="shared" si="0"/>
        <v/>
      </c>
      <c r="I33" s="42"/>
    </row>
    <row r="34" spans="2:9" ht="14.25" x14ac:dyDescent="0.2">
      <c r="B34" s="50" t="s">
        <v>892</v>
      </c>
      <c r="C34" s="14" t="s">
        <v>886</v>
      </c>
      <c r="D34" s="22" t="s">
        <v>26</v>
      </c>
      <c r="E34" s="22"/>
      <c r="F34" s="23">
        <v>50</v>
      </c>
      <c r="G34" s="164">
        <v>220</v>
      </c>
      <c r="H34" s="17">
        <f t="shared" si="0"/>
        <v>11000</v>
      </c>
      <c r="I34" s="42"/>
    </row>
    <row r="35" spans="2:9" x14ac:dyDescent="0.2">
      <c r="B35" s="50"/>
      <c r="C35" s="14"/>
      <c r="D35" s="22"/>
      <c r="E35" s="22"/>
      <c r="F35" s="22"/>
      <c r="G35" s="175"/>
      <c r="H35" s="17" t="str">
        <f t="shared" si="0"/>
        <v/>
      </c>
      <c r="I35" s="42"/>
    </row>
    <row r="36" spans="2:9" ht="25.5" x14ac:dyDescent="0.2">
      <c r="B36" s="50" t="s">
        <v>893</v>
      </c>
      <c r="C36" s="14" t="s">
        <v>887</v>
      </c>
      <c r="D36" s="22" t="s">
        <v>26</v>
      </c>
      <c r="E36" s="22"/>
      <c r="F36" s="22"/>
      <c r="G36" s="175"/>
      <c r="H36" s="17">
        <f t="shared" si="0"/>
        <v>0</v>
      </c>
      <c r="I36" s="42"/>
    </row>
    <row r="37" spans="2:9" x14ac:dyDescent="0.2">
      <c r="B37" s="50"/>
      <c r="C37" s="14"/>
      <c r="D37" s="22"/>
      <c r="E37" s="22"/>
      <c r="F37" s="22"/>
      <c r="G37" s="178"/>
      <c r="H37" s="17" t="str">
        <f t="shared" si="0"/>
        <v/>
      </c>
      <c r="I37" s="42"/>
    </row>
    <row r="38" spans="2:9" x14ac:dyDescent="0.2">
      <c r="B38" s="50" t="s">
        <v>898</v>
      </c>
      <c r="C38" s="14" t="s">
        <v>894</v>
      </c>
      <c r="D38" s="22"/>
      <c r="E38" s="22"/>
      <c r="F38" s="22"/>
      <c r="G38" s="178"/>
      <c r="H38" s="17" t="str">
        <f t="shared" si="0"/>
        <v/>
      </c>
      <c r="I38" s="42"/>
    </row>
    <row r="39" spans="2:9" x14ac:dyDescent="0.2">
      <c r="B39" s="50"/>
      <c r="C39" s="14"/>
      <c r="D39" s="22"/>
      <c r="E39" s="22"/>
      <c r="F39" s="22"/>
      <c r="G39" s="178"/>
      <c r="H39" s="17" t="str">
        <f t="shared" si="0"/>
        <v/>
      </c>
      <c r="I39" s="42"/>
    </row>
    <row r="40" spans="2:9" ht="25.5" x14ac:dyDescent="0.2">
      <c r="B40" s="50" t="s">
        <v>899</v>
      </c>
      <c r="C40" s="14" t="s">
        <v>895</v>
      </c>
      <c r="D40" s="22"/>
      <c r="E40" s="22"/>
      <c r="F40" s="22"/>
      <c r="G40" s="178"/>
      <c r="H40" s="17" t="str">
        <f t="shared" si="0"/>
        <v/>
      </c>
      <c r="I40" s="42"/>
    </row>
    <row r="41" spans="2:9" x14ac:dyDescent="0.2">
      <c r="B41" s="50"/>
      <c r="C41" s="14"/>
      <c r="D41" s="22"/>
      <c r="E41" s="22"/>
      <c r="F41" s="22"/>
      <c r="G41" s="178"/>
      <c r="H41" s="17" t="str">
        <f t="shared" si="0"/>
        <v/>
      </c>
      <c r="I41" s="42"/>
    </row>
    <row r="42" spans="2:9" ht="14.25" x14ac:dyDescent="0.2">
      <c r="B42" s="50" t="s">
        <v>53</v>
      </c>
      <c r="C42" s="14" t="s">
        <v>881</v>
      </c>
      <c r="D42" s="22" t="s">
        <v>26</v>
      </c>
      <c r="E42" s="22"/>
      <c r="F42" s="22"/>
      <c r="G42" s="178"/>
      <c r="H42" s="17">
        <f t="shared" si="0"/>
        <v>0</v>
      </c>
      <c r="I42" s="42"/>
    </row>
    <row r="43" spans="2:9" x14ac:dyDescent="0.2">
      <c r="B43" s="50"/>
      <c r="C43" s="14"/>
      <c r="D43" s="22"/>
      <c r="E43" s="22"/>
      <c r="F43" s="22"/>
      <c r="G43" s="178"/>
      <c r="H43" s="17" t="str">
        <f t="shared" si="0"/>
        <v/>
      </c>
      <c r="I43" s="42"/>
    </row>
    <row r="44" spans="2:9" ht="25.5" x14ac:dyDescent="0.2">
      <c r="B44" s="50" t="s">
        <v>900</v>
      </c>
      <c r="C44" s="14" t="s">
        <v>896</v>
      </c>
      <c r="D44" s="22" t="s">
        <v>26</v>
      </c>
      <c r="E44" s="22"/>
      <c r="F44" s="22"/>
      <c r="G44" s="178"/>
      <c r="H44" s="17">
        <f t="shared" si="0"/>
        <v>0</v>
      </c>
      <c r="I44" s="42"/>
    </row>
    <row r="45" spans="2:9" x14ac:dyDescent="0.2">
      <c r="B45" s="50"/>
      <c r="C45" s="14"/>
      <c r="D45" s="22"/>
      <c r="E45" s="22"/>
      <c r="F45" s="22"/>
      <c r="G45" s="180"/>
      <c r="H45" s="17" t="str">
        <f t="shared" si="0"/>
        <v/>
      </c>
      <c r="I45" s="42"/>
    </row>
    <row r="46" spans="2:9" ht="38.25" x14ac:dyDescent="0.2">
      <c r="B46" s="50" t="s">
        <v>901</v>
      </c>
      <c r="C46" s="14" t="s">
        <v>897</v>
      </c>
      <c r="D46" s="22" t="s">
        <v>26</v>
      </c>
      <c r="E46" s="22"/>
      <c r="F46" s="22"/>
      <c r="G46" s="180"/>
      <c r="H46" s="17">
        <f t="shared" si="0"/>
        <v>0</v>
      </c>
      <c r="I46" s="42"/>
    </row>
    <row r="47" spans="2:9" x14ac:dyDescent="0.2">
      <c r="B47" s="50"/>
      <c r="C47" s="14"/>
      <c r="D47" s="22"/>
      <c r="E47" s="22"/>
      <c r="F47" s="22"/>
      <c r="G47" s="178"/>
      <c r="H47" s="17" t="str">
        <f t="shared" si="0"/>
        <v/>
      </c>
      <c r="I47" s="42"/>
    </row>
    <row r="48" spans="2:9" ht="25.5" x14ac:dyDescent="0.2">
      <c r="B48" s="50" t="s">
        <v>904</v>
      </c>
      <c r="C48" s="14" t="s">
        <v>902</v>
      </c>
      <c r="D48" s="22" t="s">
        <v>26</v>
      </c>
      <c r="E48" s="22"/>
      <c r="F48" s="22"/>
      <c r="G48" s="178"/>
      <c r="H48" s="17">
        <f t="shared" si="0"/>
        <v>0</v>
      </c>
      <c r="I48" s="42"/>
    </row>
    <row r="49" spans="2:9" ht="12" customHeight="1" x14ac:dyDescent="0.2">
      <c r="B49" s="50"/>
      <c r="C49" s="14"/>
      <c r="D49" s="22"/>
      <c r="E49" s="22"/>
      <c r="F49" s="22"/>
      <c r="G49" s="178"/>
      <c r="H49" s="17" t="str">
        <f t="shared" si="0"/>
        <v/>
      </c>
      <c r="I49" s="42"/>
    </row>
    <row r="50" spans="2:9" x14ac:dyDescent="0.2">
      <c r="B50" s="50" t="s">
        <v>905</v>
      </c>
      <c r="C50" s="14" t="s">
        <v>903</v>
      </c>
      <c r="D50" s="22"/>
      <c r="E50" s="22"/>
      <c r="F50" s="22"/>
      <c r="G50" s="178"/>
      <c r="H50" s="17" t="str">
        <f t="shared" si="0"/>
        <v/>
      </c>
      <c r="I50" s="42"/>
    </row>
    <row r="51" spans="2:9" ht="12" customHeight="1" x14ac:dyDescent="0.2">
      <c r="B51" s="50"/>
      <c r="C51" s="14"/>
      <c r="D51" s="22"/>
      <c r="E51" s="22"/>
      <c r="F51" s="22"/>
      <c r="G51" s="178"/>
      <c r="H51" s="17" t="str">
        <f t="shared" si="0"/>
        <v/>
      </c>
      <c r="I51" s="42"/>
    </row>
    <row r="52" spans="2:9" x14ac:dyDescent="0.2">
      <c r="B52" s="50" t="s">
        <v>906</v>
      </c>
      <c r="C52" s="14" t="s">
        <v>908</v>
      </c>
      <c r="D52" s="22" t="s">
        <v>13</v>
      </c>
      <c r="E52" s="22"/>
      <c r="F52" s="22"/>
      <c r="G52" s="178"/>
      <c r="H52" s="17">
        <f t="shared" si="0"/>
        <v>0</v>
      </c>
      <c r="I52" s="42"/>
    </row>
    <row r="53" spans="2:9" ht="12" customHeight="1" x14ac:dyDescent="0.2">
      <c r="B53" s="50"/>
      <c r="C53" s="14"/>
      <c r="D53" s="38"/>
      <c r="E53" s="38"/>
      <c r="F53" s="38"/>
      <c r="G53" s="178"/>
      <c r="H53" s="17" t="str">
        <f t="shared" si="0"/>
        <v/>
      </c>
    </row>
    <row r="54" spans="2:9" x14ac:dyDescent="0.2">
      <c r="B54" s="50" t="s">
        <v>907</v>
      </c>
      <c r="C54" s="14" t="s">
        <v>909</v>
      </c>
      <c r="D54" s="22" t="s">
        <v>13</v>
      </c>
      <c r="E54" s="22"/>
      <c r="F54" s="22"/>
      <c r="G54" s="178"/>
      <c r="H54" s="17">
        <f t="shared" si="0"/>
        <v>0</v>
      </c>
      <c r="I54" s="42"/>
    </row>
    <row r="55" spans="2:9" ht="12" customHeight="1" x14ac:dyDescent="0.2">
      <c r="B55" s="50"/>
      <c r="C55" s="14"/>
      <c r="D55" s="38"/>
      <c r="E55" s="38"/>
      <c r="F55" s="38"/>
      <c r="G55" s="178"/>
      <c r="H55" s="17" t="str">
        <f t="shared" si="0"/>
        <v/>
      </c>
      <c r="I55" s="49"/>
    </row>
    <row r="56" spans="2:9" x14ac:dyDescent="0.2">
      <c r="B56" s="50" t="s">
        <v>914</v>
      </c>
      <c r="C56" s="14" t="s">
        <v>910</v>
      </c>
      <c r="D56" s="38"/>
      <c r="E56" s="38"/>
      <c r="F56" s="38"/>
      <c r="G56" s="178"/>
      <c r="H56" s="17" t="str">
        <f t="shared" si="0"/>
        <v/>
      </c>
    </row>
    <row r="57" spans="2:9" ht="12" customHeight="1" x14ac:dyDescent="0.2">
      <c r="B57" s="50"/>
      <c r="C57" s="14"/>
      <c r="D57" s="22"/>
      <c r="E57" s="22"/>
      <c r="F57" s="22"/>
      <c r="G57" s="178"/>
      <c r="H57" s="17" t="str">
        <f t="shared" si="0"/>
        <v/>
      </c>
      <c r="I57" s="42"/>
    </row>
    <row r="58" spans="2:9" ht="14.25" x14ac:dyDescent="0.2">
      <c r="B58" s="50" t="s">
        <v>915</v>
      </c>
      <c r="C58" s="14" t="s">
        <v>911</v>
      </c>
      <c r="D58" s="22" t="s">
        <v>26</v>
      </c>
      <c r="E58" s="22"/>
      <c r="F58" s="22"/>
      <c r="G58" s="178"/>
      <c r="H58" s="17">
        <f t="shared" si="0"/>
        <v>0</v>
      </c>
      <c r="I58" s="42"/>
    </row>
    <row r="59" spans="2:9" ht="12" customHeight="1" x14ac:dyDescent="0.2">
      <c r="B59" s="50"/>
      <c r="C59" s="14"/>
      <c r="D59" s="22"/>
      <c r="E59" s="22"/>
      <c r="F59" s="22"/>
      <c r="G59" s="178"/>
      <c r="H59" s="17" t="str">
        <f t="shared" si="0"/>
        <v/>
      </c>
      <c r="I59" s="42"/>
    </row>
    <row r="60" spans="2:9" ht="14.25" x14ac:dyDescent="0.2">
      <c r="B60" s="50" t="s">
        <v>916</v>
      </c>
      <c r="C60" s="14" t="s">
        <v>912</v>
      </c>
      <c r="D60" s="22" t="s">
        <v>26</v>
      </c>
      <c r="E60" s="22"/>
      <c r="F60" s="22"/>
      <c r="G60" s="178"/>
      <c r="H60" s="17">
        <f t="shared" si="0"/>
        <v>0</v>
      </c>
      <c r="I60" s="42"/>
    </row>
    <row r="61" spans="2:9" ht="12" customHeight="1" x14ac:dyDescent="0.2">
      <c r="B61" s="50"/>
      <c r="C61" s="14"/>
      <c r="D61" s="22"/>
      <c r="E61" s="22"/>
      <c r="F61" s="22"/>
      <c r="G61" s="178"/>
      <c r="H61" s="17" t="str">
        <f t="shared" si="0"/>
        <v/>
      </c>
      <c r="I61" s="42"/>
    </row>
    <row r="62" spans="2:9" ht="14.25" x14ac:dyDescent="0.2">
      <c r="B62" s="50" t="s">
        <v>917</v>
      </c>
      <c r="C62" s="14" t="s">
        <v>913</v>
      </c>
      <c r="D62" s="22" t="s">
        <v>26</v>
      </c>
      <c r="E62" s="22"/>
      <c r="F62" s="22"/>
      <c r="G62" s="178"/>
      <c r="H62" s="17">
        <f t="shared" si="0"/>
        <v>0</v>
      </c>
      <c r="I62" s="42"/>
    </row>
    <row r="63" spans="2:9" ht="12" customHeight="1" x14ac:dyDescent="0.2">
      <c r="B63" s="50"/>
      <c r="C63" s="14"/>
      <c r="D63" s="22"/>
      <c r="E63" s="22"/>
      <c r="F63" s="22"/>
      <c r="G63" s="178"/>
      <c r="H63" s="17" t="str">
        <f t="shared" si="0"/>
        <v/>
      </c>
      <c r="I63" s="42"/>
    </row>
    <row r="64" spans="2:9" s="30" customFormat="1" ht="19.5" customHeight="1" x14ac:dyDescent="0.2">
      <c r="B64" s="106" t="str">
        <f>$B$10</f>
        <v>C13.1</v>
      </c>
      <c r="C64" s="31" t="s">
        <v>14</v>
      </c>
      <c r="D64" s="32"/>
      <c r="E64" s="32"/>
      <c r="F64" s="33"/>
      <c r="G64" s="181"/>
      <c r="H64" s="34">
        <f>SUM(H9:H63)</f>
        <v>338690</v>
      </c>
      <c r="I64" s="35"/>
    </row>
    <row r="65" spans="2:9" x14ac:dyDescent="0.2">
      <c r="B65" s="449" t="str">
        <f>Client1</f>
        <v>Province of KwaZulu-Natal</v>
      </c>
      <c r="C65" s="449"/>
      <c r="D65" s="449"/>
      <c r="E65" s="449"/>
      <c r="F65" s="450" t="str">
        <f>"Contract No. "&amp;ContractNo</f>
        <v>Contract No. ZNB01127/00000/00/HOD/INF/21/T</v>
      </c>
      <c r="G65" s="450"/>
      <c r="H65" s="450"/>
    </row>
    <row r="66" spans="2:9" x14ac:dyDescent="0.2">
      <c r="B66" s="449" t="str">
        <f>Client2</f>
        <v>Department of Transport</v>
      </c>
      <c r="C66" s="449"/>
      <c r="D66" s="449"/>
      <c r="E66" s="449"/>
      <c r="F66" s="450"/>
      <c r="G66" s="450"/>
      <c r="H66" s="450"/>
    </row>
    <row r="67" spans="2:9" x14ac:dyDescent="0.2">
      <c r="B67" s="452"/>
      <c r="C67" s="452"/>
      <c r="D67" s="452"/>
      <c r="E67" s="452"/>
      <c r="F67" s="451"/>
      <c r="G67" s="451"/>
      <c r="H67" s="451"/>
    </row>
    <row r="68" spans="2:9" x14ac:dyDescent="0.2">
      <c r="B68" s="443" t="s">
        <v>8</v>
      </c>
      <c r="C68" s="444"/>
      <c r="D68" s="444"/>
      <c r="E68" s="444"/>
      <c r="F68" s="444"/>
      <c r="G68" s="444"/>
      <c r="H68" s="453" t="str">
        <f>$H$4</f>
        <v>CHAPTER C13.1</v>
      </c>
      <c r="I68" s="6"/>
    </row>
    <row r="69" spans="2:9" x14ac:dyDescent="0.2">
      <c r="B69" s="445" t="str">
        <f>ContractDescription</f>
        <v>REHABILITATION OF PROVINCIAL ROAD P47-3 (KM 38.00 TO KM 48.00) IN THE EMPANGENI REGION</v>
      </c>
      <c r="C69" s="446"/>
      <c r="D69" s="446"/>
      <c r="E69" s="446"/>
      <c r="F69" s="446"/>
      <c r="G69" s="446"/>
      <c r="H69" s="450"/>
      <c r="I69" s="8"/>
    </row>
    <row r="70" spans="2:9" x14ac:dyDescent="0.2">
      <c r="B70" s="445"/>
      <c r="C70" s="446"/>
      <c r="D70" s="446"/>
      <c r="E70" s="446"/>
      <c r="F70" s="446"/>
      <c r="G70" s="446"/>
      <c r="H70" s="450"/>
      <c r="I70" s="8"/>
    </row>
    <row r="71" spans="2:9" x14ac:dyDescent="0.2">
      <c r="B71" s="447"/>
      <c r="C71" s="448"/>
      <c r="D71" s="448"/>
      <c r="E71" s="448"/>
      <c r="F71" s="448"/>
      <c r="G71" s="448"/>
      <c r="H71" s="451"/>
      <c r="I71" s="8"/>
    </row>
    <row r="72" spans="2:9" s="9" customFormat="1" ht="24.95" customHeight="1" x14ac:dyDescent="0.2">
      <c r="B72" s="72" t="s">
        <v>0</v>
      </c>
      <c r="C72" s="11" t="s">
        <v>1</v>
      </c>
      <c r="D72" s="11" t="s">
        <v>2</v>
      </c>
      <c r="E72" s="11" t="s">
        <v>10</v>
      </c>
      <c r="F72" s="11" t="s">
        <v>3</v>
      </c>
      <c r="G72" s="173" t="s">
        <v>4</v>
      </c>
      <c r="H72" s="11" t="s">
        <v>5</v>
      </c>
      <c r="I72" s="12"/>
    </row>
    <row r="73" spans="2:9" s="30" customFormat="1" ht="19.5" customHeight="1" x14ac:dyDescent="0.2">
      <c r="B73" s="76"/>
      <c r="C73" s="31" t="s">
        <v>29</v>
      </c>
      <c r="D73" s="32"/>
      <c r="E73" s="32"/>
      <c r="F73" s="33"/>
      <c r="G73" s="181"/>
      <c r="H73" s="34">
        <f>H64</f>
        <v>338690</v>
      </c>
      <c r="I73" s="35"/>
    </row>
    <row r="74" spans="2:9" x14ac:dyDescent="0.2">
      <c r="B74" s="50"/>
      <c r="C74" s="14"/>
      <c r="D74" s="22"/>
      <c r="E74" s="22"/>
      <c r="F74" s="22"/>
      <c r="G74" s="178"/>
      <c r="H74" s="17"/>
      <c r="I74" s="42"/>
    </row>
    <row r="75" spans="2:9" x14ac:dyDescent="0.2">
      <c r="B75" s="50" t="s">
        <v>919</v>
      </c>
      <c r="C75" s="14" t="s">
        <v>918</v>
      </c>
      <c r="D75" s="22"/>
      <c r="E75" s="22"/>
      <c r="F75" s="22"/>
      <c r="G75" s="178"/>
      <c r="H75" s="17" t="str">
        <f t="shared" si="0"/>
        <v/>
      </c>
      <c r="I75" s="42"/>
    </row>
    <row r="76" spans="2:9" x14ac:dyDescent="0.2">
      <c r="B76" s="50"/>
      <c r="C76" s="14"/>
      <c r="D76" s="22"/>
      <c r="E76" s="22"/>
      <c r="F76" s="22"/>
      <c r="G76" s="178"/>
      <c r="H76" s="17" t="str">
        <f t="shared" si="0"/>
        <v/>
      </c>
      <c r="I76" s="42"/>
    </row>
    <row r="77" spans="2:9" ht="14.25" x14ac:dyDescent="0.2">
      <c r="B77" s="50" t="s">
        <v>920</v>
      </c>
      <c r="C77" s="14" t="s">
        <v>911</v>
      </c>
      <c r="D77" s="22" t="s">
        <v>26</v>
      </c>
      <c r="E77" s="22"/>
      <c r="F77" s="22"/>
      <c r="G77" s="178"/>
      <c r="H77" s="17">
        <f t="shared" si="0"/>
        <v>0</v>
      </c>
      <c r="I77" s="42"/>
    </row>
    <row r="78" spans="2:9" x14ac:dyDescent="0.2">
      <c r="B78" s="50"/>
      <c r="C78" s="14"/>
      <c r="D78" s="22"/>
      <c r="E78" s="22"/>
      <c r="F78" s="22"/>
      <c r="G78" s="178"/>
      <c r="H78" s="17" t="str">
        <f t="shared" si="0"/>
        <v/>
      </c>
      <c r="I78" s="42"/>
    </row>
    <row r="79" spans="2:9" ht="14.25" x14ac:dyDescent="0.2">
      <c r="B79" s="50" t="s">
        <v>921</v>
      </c>
      <c r="C79" s="14" t="s">
        <v>912</v>
      </c>
      <c r="D79" s="22" t="s">
        <v>26</v>
      </c>
      <c r="E79" s="22"/>
      <c r="F79" s="22"/>
      <c r="G79" s="178"/>
      <c r="H79" s="17">
        <f t="shared" si="0"/>
        <v>0</v>
      </c>
      <c r="I79" s="42"/>
    </row>
    <row r="80" spans="2:9" x14ac:dyDescent="0.2">
      <c r="B80" s="50"/>
      <c r="C80" s="14"/>
      <c r="D80" s="22"/>
      <c r="E80" s="22"/>
      <c r="F80" s="22"/>
      <c r="G80" s="178"/>
      <c r="H80" s="17" t="str">
        <f t="shared" si="0"/>
        <v/>
      </c>
      <c r="I80" s="42"/>
    </row>
    <row r="81" spans="2:9" ht="14.25" x14ac:dyDescent="0.2">
      <c r="B81" s="50" t="s">
        <v>922</v>
      </c>
      <c r="C81" s="14" t="s">
        <v>913</v>
      </c>
      <c r="D81" s="22" t="s">
        <v>26</v>
      </c>
      <c r="E81" s="22"/>
      <c r="F81" s="22"/>
      <c r="G81" s="178"/>
      <c r="H81" s="17">
        <f t="shared" si="0"/>
        <v>0</v>
      </c>
      <c r="I81" s="42"/>
    </row>
    <row r="82" spans="2:9" x14ac:dyDescent="0.2">
      <c r="B82" s="50"/>
      <c r="C82" s="14"/>
      <c r="D82" s="22"/>
      <c r="E82" s="22"/>
      <c r="F82" s="22"/>
      <c r="G82" s="178"/>
      <c r="H82" s="17" t="str">
        <f t="shared" si="0"/>
        <v/>
      </c>
      <c r="I82" s="42"/>
    </row>
    <row r="83" spans="2:9" ht="14.25" x14ac:dyDescent="0.2">
      <c r="B83" s="50" t="s">
        <v>926</v>
      </c>
      <c r="C83" s="14" t="s">
        <v>923</v>
      </c>
      <c r="D83" s="22" t="s">
        <v>26</v>
      </c>
      <c r="E83" s="22"/>
      <c r="F83" s="22"/>
      <c r="G83" s="178"/>
      <c r="H83" s="17">
        <f t="shared" si="0"/>
        <v>0</v>
      </c>
      <c r="I83" s="42"/>
    </row>
    <row r="84" spans="2:9" x14ac:dyDescent="0.2">
      <c r="B84" s="50"/>
      <c r="C84" s="14"/>
      <c r="D84" s="22"/>
      <c r="E84" s="22"/>
      <c r="F84" s="22"/>
      <c r="G84" s="178"/>
      <c r="H84" s="17" t="str">
        <f t="shared" si="0"/>
        <v/>
      </c>
      <c r="I84" s="42"/>
    </row>
    <row r="85" spans="2:9" ht="38.25" x14ac:dyDescent="0.2">
      <c r="B85" s="50" t="s">
        <v>927</v>
      </c>
      <c r="C85" s="14" t="s">
        <v>924</v>
      </c>
      <c r="D85" s="22" t="s">
        <v>1372</v>
      </c>
      <c r="E85" s="22"/>
      <c r="F85" s="22"/>
      <c r="G85" s="178"/>
      <c r="H85" s="17">
        <f t="shared" ref="H85:H169" si="1">IF(D85="","",F85*G85)</f>
        <v>0</v>
      </c>
      <c r="I85" s="42"/>
    </row>
    <row r="86" spans="2:9" x14ac:dyDescent="0.2">
      <c r="B86" s="50"/>
      <c r="C86" s="14"/>
      <c r="D86" s="22"/>
      <c r="E86" s="22"/>
      <c r="F86" s="22"/>
      <c r="G86" s="178"/>
      <c r="H86" s="17" t="str">
        <f t="shared" si="1"/>
        <v/>
      </c>
      <c r="I86" s="42"/>
    </row>
    <row r="87" spans="2:9" ht="38.25" x14ac:dyDescent="0.2">
      <c r="B87" s="50" t="s">
        <v>928</v>
      </c>
      <c r="C87" s="14" t="s">
        <v>925</v>
      </c>
      <c r="D87" s="22" t="s">
        <v>1372</v>
      </c>
      <c r="E87" s="22"/>
      <c r="F87" s="22"/>
      <c r="G87" s="178"/>
      <c r="H87" s="17">
        <f t="shared" si="1"/>
        <v>0</v>
      </c>
      <c r="I87" s="42"/>
    </row>
    <row r="88" spans="2:9" x14ac:dyDescent="0.2">
      <c r="B88" s="50"/>
      <c r="C88" s="14"/>
      <c r="D88" s="22"/>
      <c r="E88" s="22"/>
      <c r="F88" s="22"/>
      <c r="G88" s="178"/>
      <c r="H88" s="17" t="str">
        <f t="shared" si="1"/>
        <v/>
      </c>
      <c r="I88" s="42"/>
    </row>
    <row r="89" spans="2:9" ht="14.25" x14ac:dyDescent="0.2">
      <c r="B89" s="50" t="s">
        <v>931</v>
      </c>
      <c r="C89" s="14" t="s">
        <v>929</v>
      </c>
      <c r="D89" s="22" t="s">
        <v>86</v>
      </c>
      <c r="E89" s="22"/>
      <c r="F89" s="22"/>
      <c r="G89" s="178"/>
      <c r="H89" s="17">
        <f t="shared" si="1"/>
        <v>0</v>
      </c>
      <c r="I89" s="42"/>
    </row>
    <row r="90" spans="2:9" x14ac:dyDescent="0.2">
      <c r="B90" s="50"/>
      <c r="C90" s="14"/>
      <c r="D90" s="22"/>
      <c r="E90" s="22"/>
      <c r="F90" s="22"/>
      <c r="G90" s="178"/>
      <c r="H90" s="17" t="str">
        <f t="shared" si="1"/>
        <v/>
      </c>
      <c r="I90" s="42"/>
    </row>
    <row r="91" spans="2:9" ht="25.5" x14ac:dyDescent="0.2">
      <c r="B91" s="50" t="s">
        <v>932</v>
      </c>
      <c r="C91" s="14" t="s">
        <v>930</v>
      </c>
      <c r="D91" s="22" t="s">
        <v>86</v>
      </c>
      <c r="E91" s="22"/>
      <c r="F91" s="22"/>
      <c r="G91" s="178"/>
      <c r="H91" s="17">
        <f t="shared" si="1"/>
        <v>0</v>
      </c>
      <c r="I91" s="42"/>
    </row>
    <row r="92" spans="2:9" x14ac:dyDescent="0.2">
      <c r="B92" s="50"/>
      <c r="C92" s="14"/>
      <c r="D92" s="22"/>
      <c r="E92" s="22"/>
      <c r="F92" s="22"/>
      <c r="G92" s="178"/>
      <c r="H92" s="17" t="str">
        <f t="shared" si="1"/>
        <v/>
      </c>
      <c r="I92" s="42"/>
    </row>
    <row r="93" spans="2:9" x14ac:dyDescent="0.2">
      <c r="B93" s="50" t="s">
        <v>933</v>
      </c>
      <c r="C93" s="14" t="s">
        <v>940</v>
      </c>
      <c r="D93" s="22"/>
      <c r="E93" s="22"/>
      <c r="F93" s="22"/>
      <c r="G93" s="178"/>
      <c r="H93" s="17" t="str">
        <f t="shared" si="1"/>
        <v/>
      </c>
      <c r="I93" s="42"/>
    </row>
    <row r="94" spans="2:9" x14ac:dyDescent="0.2">
      <c r="B94" s="50"/>
      <c r="C94" s="14"/>
      <c r="D94" s="22"/>
      <c r="E94" s="22"/>
      <c r="F94" s="22"/>
      <c r="G94" s="178"/>
      <c r="H94" s="17" t="str">
        <f t="shared" si="1"/>
        <v/>
      </c>
      <c r="I94" s="42"/>
    </row>
    <row r="95" spans="2:9" ht="14.25" x14ac:dyDescent="0.2">
      <c r="B95" s="50" t="s">
        <v>934</v>
      </c>
      <c r="C95" s="14" t="s">
        <v>228</v>
      </c>
      <c r="D95" s="22" t="s">
        <v>26</v>
      </c>
      <c r="E95" s="22"/>
      <c r="F95" s="22"/>
      <c r="G95" s="178"/>
      <c r="H95" s="17">
        <f t="shared" si="1"/>
        <v>0</v>
      </c>
      <c r="I95" s="42"/>
    </row>
    <row r="96" spans="2:9" x14ac:dyDescent="0.2">
      <c r="B96" s="50"/>
      <c r="C96" s="14"/>
      <c r="D96" s="22"/>
      <c r="E96" s="22"/>
      <c r="F96" s="22"/>
      <c r="G96" s="178"/>
      <c r="H96" s="17"/>
      <c r="I96" s="42"/>
    </row>
    <row r="97" spans="2:9" ht="14.25" x14ac:dyDescent="0.2">
      <c r="B97" s="50" t="s">
        <v>935</v>
      </c>
      <c r="C97" s="14" t="s">
        <v>941</v>
      </c>
      <c r="D97" s="22" t="s">
        <v>26</v>
      </c>
      <c r="E97" s="22"/>
      <c r="F97" s="22"/>
      <c r="G97" s="178"/>
      <c r="H97" s="17">
        <f t="shared" si="1"/>
        <v>0</v>
      </c>
      <c r="I97" s="42"/>
    </row>
    <row r="98" spans="2:9" x14ac:dyDescent="0.2">
      <c r="B98" s="50"/>
      <c r="C98" s="14"/>
      <c r="D98" s="22"/>
      <c r="E98" s="22"/>
      <c r="F98" s="22"/>
      <c r="G98" s="178"/>
      <c r="H98" s="17"/>
      <c r="I98" s="42"/>
    </row>
    <row r="99" spans="2:9" ht="14.25" x14ac:dyDescent="0.2">
      <c r="B99" s="50" t="s">
        <v>936</v>
      </c>
      <c r="C99" s="14" t="s">
        <v>942</v>
      </c>
      <c r="D99" s="22" t="s">
        <v>26</v>
      </c>
      <c r="E99" s="22"/>
      <c r="F99" s="22"/>
      <c r="G99" s="178"/>
      <c r="H99" s="17">
        <f t="shared" si="1"/>
        <v>0</v>
      </c>
      <c r="I99" s="42"/>
    </row>
    <row r="100" spans="2:9" x14ac:dyDescent="0.2">
      <c r="B100" s="50"/>
      <c r="C100" s="14"/>
      <c r="D100" s="22"/>
      <c r="E100" s="22"/>
      <c r="F100" s="22"/>
      <c r="G100" s="178"/>
      <c r="H100" s="17"/>
      <c r="I100" s="42"/>
    </row>
    <row r="101" spans="2:9" ht="14.25" x14ac:dyDescent="0.2">
      <c r="B101" s="50" t="s">
        <v>937</v>
      </c>
      <c r="C101" s="14" t="s">
        <v>943</v>
      </c>
      <c r="D101" s="22" t="s">
        <v>26</v>
      </c>
      <c r="E101" s="22"/>
      <c r="F101" s="22"/>
      <c r="G101" s="178"/>
      <c r="H101" s="17">
        <f t="shared" si="1"/>
        <v>0</v>
      </c>
      <c r="I101" s="42"/>
    </row>
    <row r="102" spans="2:9" x14ac:dyDescent="0.2">
      <c r="B102" s="50"/>
      <c r="C102" s="14"/>
      <c r="D102" s="22"/>
      <c r="E102" s="22"/>
      <c r="F102" s="22"/>
      <c r="G102" s="178"/>
      <c r="H102" s="17"/>
      <c r="I102" s="42"/>
    </row>
    <row r="103" spans="2:9" ht="25.5" x14ac:dyDescent="0.2">
      <c r="B103" s="50" t="s">
        <v>938</v>
      </c>
      <c r="C103" s="14" t="s">
        <v>944</v>
      </c>
      <c r="D103" s="22" t="s">
        <v>26</v>
      </c>
      <c r="E103" s="22"/>
      <c r="F103" s="22"/>
      <c r="G103" s="178"/>
      <c r="H103" s="17">
        <f t="shared" si="1"/>
        <v>0</v>
      </c>
      <c r="I103" s="42"/>
    </row>
    <row r="104" spans="2:9" x14ac:dyDescent="0.2">
      <c r="B104" s="50"/>
      <c r="C104" s="14"/>
      <c r="D104" s="22"/>
      <c r="E104" s="22"/>
      <c r="F104" s="22"/>
      <c r="G104" s="178"/>
      <c r="H104" s="17"/>
      <c r="I104" s="42"/>
    </row>
    <row r="105" spans="2:9" ht="14.25" x14ac:dyDescent="0.2">
      <c r="B105" s="50" t="s">
        <v>939</v>
      </c>
      <c r="C105" s="14" t="s">
        <v>945</v>
      </c>
      <c r="D105" s="22" t="s">
        <v>26</v>
      </c>
      <c r="E105" s="22"/>
      <c r="F105" s="22"/>
      <c r="G105" s="178"/>
      <c r="H105" s="17">
        <f t="shared" si="1"/>
        <v>0</v>
      </c>
      <c r="I105" s="42"/>
    </row>
    <row r="106" spans="2:9" x14ac:dyDescent="0.2">
      <c r="B106" s="50"/>
      <c r="C106" s="14"/>
      <c r="D106" s="22"/>
      <c r="E106" s="22"/>
      <c r="F106" s="22"/>
      <c r="G106" s="178"/>
      <c r="H106" s="17" t="str">
        <f t="shared" si="1"/>
        <v/>
      </c>
      <c r="I106" s="42"/>
    </row>
    <row r="107" spans="2:9" ht="25.5" x14ac:dyDescent="0.2">
      <c r="B107" s="50" t="s">
        <v>947</v>
      </c>
      <c r="C107" s="14" t="s">
        <v>946</v>
      </c>
      <c r="D107" s="22"/>
      <c r="E107" s="22"/>
      <c r="F107" s="22"/>
      <c r="G107" s="178"/>
      <c r="H107" s="17" t="str">
        <f t="shared" si="1"/>
        <v/>
      </c>
      <c r="I107" s="42"/>
    </row>
    <row r="108" spans="2:9" x14ac:dyDescent="0.2">
      <c r="B108" s="50"/>
      <c r="C108" s="14"/>
      <c r="D108" s="22"/>
      <c r="E108" s="22"/>
      <c r="F108" s="22"/>
      <c r="G108" s="178"/>
      <c r="H108" s="17" t="str">
        <f t="shared" si="1"/>
        <v/>
      </c>
      <c r="I108" s="42"/>
    </row>
    <row r="109" spans="2:9" ht="14.25" x14ac:dyDescent="0.2">
      <c r="B109" s="50" t="s">
        <v>948</v>
      </c>
      <c r="C109" s="14" t="s">
        <v>228</v>
      </c>
      <c r="D109" s="22" t="s">
        <v>26</v>
      </c>
      <c r="E109" s="22"/>
      <c r="F109" s="22"/>
      <c r="G109" s="178"/>
      <c r="H109" s="17">
        <f t="shared" si="1"/>
        <v>0</v>
      </c>
      <c r="I109" s="42"/>
    </row>
    <row r="110" spans="2:9" x14ac:dyDescent="0.2">
      <c r="B110" s="50"/>
      <c r="C110" s="14"/>
      <c r="D110" s="22"/>
      <c r="E110" s="22"/>
      <c r="F110" s="22"/>
      <c r="G110" s="178"/>
      <c r="H110" s="17"/>
      <c r="I110" s="42"/>
    </row>
    <row r="111" spans="2:9" ht="14.25" x14ac:dyDescent="0.2">
      <c r="B111" s="50" t="s">
        <v>949</v>
      </c>
      <c r="C111" s="14" t="s">
        <v>941</v>
      </c>
      <c r="D111" s="22" t="s">
        <v>26</v>
      </c>
      <c r="E111" s="22"/>
      <c r="F111" s="22"/>
      <c r="G111" s="178"/>
      <c r="H111" s="17">
        <f t="shared" si="1"/>
        <v>0</v>
      </c>
      <c r="I111" s="42"/>
    </row>
    <row r="112" spans="2:9" x14ac:dyDescent="0.2">
      <c r="B112" s="50"/>
      <c r="C112" s="14"/>
      <c r="D112" s="22"/>
      <c r="E112" s="22"/>
      <c r="F112" s="22"/>
      <c r="G112" s="178"/>
      <c r="H112" s="17"/>
      <c r="I112" s="42"/>
    </row>
    <row r="113" spans="2:9" ht="14.25" x14ac:dyDescent="0.2">
      <c r="B113" s="50" t="s">
        <v>950</v>
      </c>
      <c r="C113" s="14" t="s">
        <v>942</v>
      </c>
      <c r="D113" s="22" t="s">
        <v>26</v>
      </c>
      <c r="E113" s="22"/>
      <c r="F113" s="22"/>
      <c r="G113" s="178"/>
      <c r="H113" s="17">
        <f t="shared" si="1"/>
        <v>0</v>
      </c>
      <c r="I113" s="42"/>
    </row>
    <row r="114" spans="2:9" ht="12" customHeight="1" x14ac:dyDescent="0.2">
      <c r="B114" s="50"/>
      <c r="C114" s="14"/>
      <c r="D114" s="22"/>
      <c r="E114" s="22"/>
      <c r="F114" s="22"/>
      <c r="G114" s="178"/>
      <c r="H114" s="17"/>
      <c r="I114" s="42"/>
    </row>
    <row r="115" spans="2:9" ht="14.25" x14ac:dyDescent="0.2">
      <c r="B115" s="50" t="s">
        <v>951</v>
      </c>
      <c r="C115" s="14" t="s">
        <v>943</v>
      </c>
      <c r="D115" s="22" t="s">
        <v>26</v>
      </c>
      <c r="E115" s="22"/>
      <c r="F115" s="22"/>
      <c r="G115" s="178"/>
      <c r="H115" s="17">
        <f t="shared" si="1"/>
        <v>0</v>
      </c>
      <c r="I115" s="42"/>
    </row>
    <row r="116" spans="2:9" ht="12" customHeight="1" x14ac:dyDescent="0.2">
      <c r="B116" s="50"/>
      <c r="C116" s="14"/>
      <c r="D116" s="22"/>
      <c r="E116" s="22"/>
      <c r="F116" s="22"/>
      <c r="G116" s="178"/>
      <c r="H116" s="17"/>
      <c r="I116" s="42"/>
    </row>
    <row r="117" spans="2:9" ht="25.5" x14ac:dyDescent="0.2">
      <c r="B117" s="50" t="s">
        <v>952</v>
      </c>
      <c r="C117" s="14" t="s">
        <v>944</v>
      </c>
      <c r="D117" s="22" t="s">
        <v>26</v>
      </c>
      <c r="E117" s="22"/>
      <c r="F117" s="22"/>
      <c r="G117" s="178"/>
      <c r="H117" s="17">
        <f t="shared" si="1"/>
        <v>0</v>
      </c>
      <c r="I117" s="42"/>
    </row>
    <row r="118" spans="2:9" ht="12" customHeight="1" x14ac:dyDescent="0.2">
      <c r="B118" s="50"/>
      <c r="C118" s="14"/>
      <c r="D118" s="22"/>
      <c r="E118" s="22"/>
      <c r="F118" s="22"/>
      <c r="G118" s="178"/>
      <c r="H118" s="17"/>
      <c r="I118" s="42"/>
    </row>
    <row r="119" spans="2:9" ht="14.25" x14ac:dyDescent="0.2">
      <c r="B119" s="50" t="s">
        <v>953</v>
      </c>
      <c r="C119" s="14" t="s">
        <v>945</v>
      </c>
      <c r="D119" s="22" t="s">
        <v>26</v>
      </c>
      <c r="E119" s="22"/>
      <c r="F119" s="22"/>
      <c r="G119" s="178"/>
      <c r="H119" s="17">
        <f t="shared" si="1"/>
        <v>0</v>
      </c>
      <c r="I119" s="42"/>
    </row>
    <row r="120" spans="2:9" ht="12" customHeight="1" x14ac:dyDescent="0.2">
      <c r="B120" s="50"/>
      <c r="C120" s="14"/>
      <c r="D120" s="22"/>
      <c r="E120" s="22"/>
      <c r="F120" s="22"/>
      <c r="G120" s="178"/>
      <c r="H120" s="17" t="str">
        <f t="shared" si="1"/>
        <v/>
      </c>
      <c r="I120" s="42"/>
    </row>
    <row r="121" spans="2:9" ht="25.5" x14ac:dyDescent="0.2">
      <c r="B121" s="50" t="s">
        <v>954</v>
      </c>
      <c r="C121" s="14" t="s">
        <v>955</v>
      </c>
      <c r="D121" s="22" t="s">
        <v>13</v>
      </c>
      <c r="E121" s="22"/>
      <c r="F121" s="22"/>
      <c r="G121" s="178"/>
      <c r="H121" s="17">
        <f t="shared" si="1"/>
        <v>0</v>
      </c>
      <c r="I121" s="42"/>
    </row>
    <row r="122" spans="2:9" ht="12" customHeight="1" x14ac:dyDescent="0.2">
      <c r="B122" s="50"/>
      <c r="C122" s="14"/>
      <c r="D122" s="22"/>
      <c r="E122" s="22"/>
      <c r="F122" s="22"/>
      <c r="G122" s="178"/>
      <c r="H122" s="17" t="str">
        <f t="shared" si="1"/>
        <v/>
      </c>
      <c r="I122" s="42"/>
    </row>
    <row r="123" spans="2:9" ht="25.5" x14ac:dyDescent="0.2">
      <c r="B123" s="50" t="s">
        <v>956</v>
      </c>
      <c r="C123" s="14" t="s">
        <v>957</v>
      </c>
      <c r="D123" s="22" t="s">
        <v>38</v>
      </c>
      <c r="E123" s="22"/>
      <c r="F123" s="22"/>
      <c r="G123" s="178"/>
      <c r="H123" s="17">
        <f t="shared" si="1"/>
        <v>0</v>
      </c>
      <c r="I123" s="42"/>
    </row>
    <row r="124" spans="2:9" ht="12" customHeight="1" x14ac:dyDescent="0.2">
      <c r="B124" s="50"/>
      <c r="C124" s="14"/>
      <c r="D124" s="22"/>
      <c r="E124" s="22"/>
      <c r="F124" s="22"/>
      <c r="G124" s="178"/>
      <c r="H124" s="17" t="str">
        <f t="shared" si="1"/>
        <v/>
      </c>
      <c r="I124" s="42"/>
    </row>
    <row r="125" spans="2:9" ht="25.5" x14ac:dyDescent="0.2">
      <c r="B125" s="50" t="s">
        <v>988</v>
      </c>
      <c r="C125" s="14" t="s">
        <v>958</v>
      </c>
      <c r="D125" s="22" t="s">
        <v>6</v>
      </c>
      <c r="E125" s="22"/>
      <c r="F125" s="22"/>
      <c r="G125" s="178"/>
      <c r="H125" s="17">
        <f t="shared" si="1"/>
        <v>0</v>
      </c>
      <c r="I125" s="42"/>
    </row>
    <row r="126" spans="2:9" ht="12" customHeight="1" x14ac:dyDescent="0.2">
      <c r="B126" s="50"/>
      <c r="C126" s="14"/>
      <c r="D126" s="22"/>
      <c r="E126" s="22"/>
      <c r="F126" s="22"/>
      <c r="G126" s="178"/>
      <c r="H126" s="17" t="str">
        <f t="shared" si="1"/>
        <v/>
      </c>
      <c r="I126" s="42"/>
    </row>
    <row r="127" spans="2:9" ht="25.5" x14ac:dyDescent="0.2">
      <c r="B127" s="50" t="s">
        <v>989</v>
      </c>
      <c r="C127" s="14" t="s">
        <v>959</v>
      </c>
      <c r="D127" s="22" t="s">
        <v>27</v>
      </c>
      <c r="E127" s="22"/>
      <c r="F127" s="22"/>
      <c r="G127" s="178"/>
      <c r="H127" s="17">
        <f t="shared" si="1"/>
        <v>0</v>
      </c>
      <c r="I127" s="42"/>
    </row>
    <row r="128" spans="2:9" ht="12" customHeight="1" x14ac:dyDescent="0.2">
      <c r="B128" s="50"/>
      <c r="C128" s="14"/>
      <c r="D128" s="22"/>
      <c r="E128" s="22"/>
      <c r="F128" s="22"/>
      <c r="G128" s="178"/>
      <c r="H128" s="17" t="str">
        <f t="shared" si="1"/>
        <v/>
      </c>
      <c r="I128" s="42"/>
    </row>
    <row r="129" spans="2:9" s="30" customFormat="1" ht="19.5" customHeight="1" x14ac:dyDescent="0.2">
      <c r="B129" s="106" t="str">
        <f>$B$10</f>
        <v>C13.1</v>
      </c>
      <c r="C129" s="31" t="s">
        <v>14</v>
      </c>
      <c r="D129" s="32"/>
      <c r="E129" s="32"/>
      <c r="F129" s="33"/>
      <c r="G129" s="181"/>
      <c r="H129" s="34">
        <f>SUM(H73:H128)</f>
        <v>338690</v>
      </c>
      <c r="I129" s="35"/>
    </row>
    <row r="130" spans="2:9" x14ac:dyDescent="0.2">
      <c r="B130" s="449" t="str">
        <f>Client1</f>
        <v>Province of KwaZulu-Natal</v>
      </c>
      <c r="C130" s="449"/>
      <c r="D130" s="449"/>
      <c r="E130" s="449"/>
      <c r="F130" s="450" t="str">
        <f>"Contract No. "&amp;ContractNo</f>
        <v>Contract No. ZNB01127/00000/00/HOD/INF/21/T</v>
      </c>
      <c r="G130" s="450"/>
      <c r="H130" s="450"/>
    </row>
    <row r="131" spans="2:9" x14ac:dyDescent="0.2">
      <c r="B131" s="449" t="str">
        <f>Client2</f>
        <v>Department of Transport</v>
      </c>
      <c r="C131" s="449"/>
      <c r="D131" s="449"/>
      <c r="E131" s="449"/>
      <c r="F131" s="450"/>
      <c r="G131" s="450"/>
      <c r="H131" s="450"/>
    </row>
    <row r="132" spans="2:9" x14ac:dyDescent="0.2">
      <c r="B132" s="452"/>
      <c r="C132" s="452"/>
      <c r="D132" s="452"/>
      <c r="E132" s="452"/>
      <c r="F132" s="451"/>
      <c r="G132" s="451"/>
      <c r="H132" s="451"/>
    </row>
    <row r="133" spans="2:9" x14ac:dyDescent="0.2">
      <c r="B133" s="443" t="s">
        <v>8</v>
      </c>
      <c r="C133" s="444"/>
      <c r="D133" s="444"/>
      <c r="E133" s="444"/>
      <c r="F133" s="444"/>
      <c r="G133" s="444"/>
      <c r="H133" s="453" t="str">
        <f>$H$4</f>
        <v>CHAPTER C13.1</v>
      </c>
      <c r="I133" s="6"/>
    </row>
    <row r="134" spans="2:9" x14ac:dyDescent="0.2">
      <c r="B134" s="445" t="str">
        <f>ContractDescription</f>
        <v>REHABILITATION OF PROVINCIAL ROAD P47-3 (KM 38.00 TO KM 48.00) IN THE EMPANGENI REGION</v>
      </c>
      <c r="C134" s="446"/>
      <c r="D134" s="446"/>
      <c r="E134" s="446"/>
      <c r="F134" s="446"/>
      <c r="G134" s="446"/>
      <c r="H134" s="450"/>
      <c r="I134" s="8"/>
    </row>
    <row r="135" spans="2:9" x14ac:dyDescent="0.2">
      <c r="B135" s="445"/>
      <c r="C135" s="446"/>
      <c r="D135" s="446"/>
      <c r="E135" s="446"/>
      <c r="F135" s="446"/>
      <c r="G135" s="446"/>
      <c r="H135" s="450"/>
      <c r="I135" s="8"/>
    </row>
    <row r="136" spans="2:9" x14ac:dyDescent="0.2">
      <c r="B136" s="447"/>
      <c r="C136" s="448"/>
      <c r="D136" s="448"/>
      <c r="E136" s="448"/>
      <c r="F136" s="448"/>
      <c r="G136" s="448"/>
      <c r="H136" s="451"/>
      <c r="I136" s="8"/>
    </row>
    <row r="137" spans="2:9" s="9" customFormat="1" ht="24.95" customHeight="1" x14ac:dyDescent="0.2">
      <c r="B137" s="72" t="s">
        <v>0</v>
      </c>
      <c r="C137" s="11" t="s">
        <v>1</v>
      </c>
      <c r="D137" s="11" t="s">
        <v>2</v>
      </c>
      <c r="E137" s="11" t="s">
        <v>10</v>
      </c>
      <c r="F137" s="11" t="s">
        <v>3</v>
      </c>
      <c r="G137" s="173" t="s">
        <v>4</v>
      </c>
      <c r="H137" s="11" t="s">
        <v>5</v>
      </c>
      <c r="I137" s="12"/>
    </row>
    <row r="138" spans="2:9" s="30" customFormat="1" ht="19.5" customHeight="1" x14ac:dyDescent="0.2">
      <c r="B138" s="76"/>
      <c r="C138" s="31" t="s">
        <v>29</v>
      </c>
      <c r="D138" s="32"/>
      <c r="E138" s="32"/>
      <c r="F138" s="33"/>
      <c r="G138" s="181"/>
      <c r="H138" s="34">
        <f>H129</f>
        <v>338690</v>
      </c>
      <c r="I138" s="35"/>
    </row>
    <row r="139" spans="2:9" ht="11.85" customHeight="1" x14ac:dyDescent="0.2">
      <c r="B139" s="50"/>
      <c r="C139" s="14"/>
      <c r="D139" s="22"/>
      <c r="E139" s="22"/>
      <c r="F139" s="22"/>
      <c r="G139" s="178"/>
      <c r="H139" s="17"/>
      <c r="I139" s="42"/>
    </row>
    <row r="140" spans="2:9" x14ac:dyDescent="0.2">
      <c r="B140" s="50" t="s">
        <v>990</v>
      </c>
      <c r="C140" s="14" t="s">
        <v>960</v>
      </c>
      <c r="D140" s="22"/>
      <c r="E140" s="22"/>
      <c r="F140" s="22"/>
      <c r="G140" s="178"/>
      <c r="H140" s="17" t="str">
        <f t="shared" si="1"/>
        <v/>
      </c>
      <c r="I140" s="42"/>
    </row>
    <row r="141" spans="2:9" ht="11.85" customHeight="1" x14ac:dyDescent="0.2">
      <c r="B141" s="50"/>
      <c r="C141" s="14"/>
      <c r="D141" s="22"/>
      <c r="E141" s="22"/>
      <c r="F141" s="22"/>
      <c r="G141" s="178"/>
      <c r="H141" s="17" t="str">
        <f t="shared" si="1"/>
        <v/>
      </c>
      <c r="I141" s="42"/>
    </row>
    <row r="142" spans="2:9" ht="25.5" x14ac:dyDescent="0.2">
      <c r="B142" s="50" t="s">
        <v>991</v>
      </c>
      <c r="C142" s="14" t="s">
        <v>961</v>
      </c>
      <c r="D142" s="22" t="s">
        <v>6</v>
      </c>
      <c r="E142" s="22"/>
      <c r="F142" s="22"/>
      <c r="G142" s="178"/>
      <c r="H142" s="17">
        <f t="shared" si="1"/>
        <v>0</v>
      </c>
      <c r="I142" s="42"/>
    </row>
    <row r="143" spans="2:9" ht="11.85" customHeight="1" x14ac:dyDescent="0.2">
      <c r="B143" s="50"/>
      <c r="C143" s="14"/>
      <c r="D143" s="22"/>
      <c r="E143" s="22"/>
      <c r="F143" s="22"/>
      <c r="G143" s="178"/>
      <c r="H143" s="17" t="str">
        <f t="shared" si="1"/>
        <v/>
      </c>
      <c r="I143" s="42"/>
    </row>
    <row r="144" spans="2:9" ht="38.25" x14ac:dyDescent="0.2">
      <c r="B144" s="50" t="s">
        <v>992</v>
      </c>
      <c r="C144" s="14" t="s">
        <v>962</v>
      </c>
      <c r="D144" s="22" t="s">
        <v>27</v>
      </c>
      <c r="E144" s="22"/>
      <c r="F144" s="22"/>
      <c r="G144" s="178"/>
      <c r="H144" s="17">
        <f t="shared" si="1"/>
        <v>0</v>
      </c>
      <c r="I144" s="42"/>
    </row>
    <row r="145" spans="2:9" ht="11.85" customHeight="1" x14ac:dyDescent="0.2">
      <c r="B145" s="50"/>
      <c r="C145" s="14"/>
      <c r="D145" s="22"/>
      <c r="E145" s="22"/>
      <c r="F145" s="22"/>
      <c r="G145" s="178"/>
      <c r="H145" s="17" t="str">
        <f t="shared" si="1"/>
        <v/>
      </c>
      <c r="I145" s="42"/>
    </row>
    <row r="146" spans="2:9" ht="25.5" x14ac:dyDescent="0.2">
      <c r="B146" s="50" t="s">
        <v>993</v>
      </c>
      <c r="C146" s="14" t="s">
        <v>963</v>
      </c>
      <c r="D146" s="22" t="s">
        <v>86</v>
      </c>
      <c r="E146" s="22"/>
      <c r="F146" s="22"/>
      <c r="G146" s="178"/>
      <c r="H146" s="17">
        <f t="shared" si="1"/>
        <v>0</v>
      </c>
      <c r="I146" s="42"/>
    </row>
    <row r="147" spans="2:9" ht="11.85" customHeight="1" x14ac:dyDescent="0.2">
      <c r="B147" s="50"/>
      <c r="C147" s="14"/>
      <c r="D147" s="22"/>
      <c r="E147" s="22"/>
      <c r="F147" s="22"/>
      <c r="G147" s="178"/>
      <c r="H147" s="17" t="str">
        <f t="shared" si="1"/>
        <v/>
      </c>
      <c r="I147" s="42"/>
    </row>
    <row r="148" spans="2:9" ht="25.5" x14ac:dyDescent="0.2">
      <c r="B148" s="50" t="s">
        <v>994</v>
      </c>
      <c r="C148" s="14" t="s">
        <v>964</v>
      </c>
      <c r="D148" s="22" t="s">
        <v>86</v>
      </c>
      <c r="E148" s="22"/>
      <c r="F148" s="22"/>
      <c r="G148" s="178"/>
      <c r="H148" s="17">
        <f t="shared" si="1"/>
        <v>0</v>
      </c>
      <c r="I148" s="42"/>
    </row>
    <row r="149" spans="2:9" ht="11.85" customHeight="1" x14ac:dyDescent="0.2">
      <c r="B149" s="50"/>
      <c r="C149" s="14"/>
      <c r="D149" s="22"/>
      <c r="E149" s="22"/>
      <c r="F149" s="22"/>
      <c r="G149" s="178"/>
      <c r="H149" s="17" t="str">
        <f t="shared" si="1"/>
        <v/>
      </c>
      <c r="I149" s="42"/>
    </row>
    <row r="150" spans="2:9" ht="14.25" x14ac:dyDescent="0.2">
      <c r="B150" s="50" t="s">
        <v>995</v>
      </c>
      <c r="C150" s="14" t="s">
        <v>965</v>
      </c>
      <c r="D150" s="22" t="s">
        <v>86</v>
      </c>
      <c r="E150" s="22"/>
      <c r="F150" s="22"/>
      <c r="G150" s="178"/>
      <c r="H150" s="17">
        <f t="shared" si="1"/>
        <v>0</v>
      </c>
      <c r="I150" s="42"/>
    </row>
    <row r="151" spans="2:9" ht="11.85" customHeight="1" x14ac:dyDescent="0.2">
      <c r="B151" s="50"/>
      <c r="C151" s="14"/>
      <c r="D151" s="22"/>
      <c r="E151" s="22"/>
      <c r="F151" s="22"/>
      <c r="G151" s="178"/>
      <c r="H151" s="17" t="str">
        <f t="shared" si="1"/>
        <v/>
      </c>
      <c r="I151" s="42"/>
    </row>
    <row r="152" spans="2:9" x14ac:dyDescent="0.2">
      <c r="B152" s="50" t="s">
        <v>996</v>
      </c>
      <c r="C152" s="14" t="s">
        <v>966</v>
      </c>
      <c r="D152" s="22"/>
      <c r="E152" s="22"/>
      <c r="F152" s="22"/>
      <c r="G152" s="178"/>
      <c r="H152" s="17" t="str">
        <f t="shared" si="1"/>
        <v/>
      </c>
      <c r="I152" s="42"/>
    </row>
    <row r="153" spans="2:9" ht="11.85" customHeight="1" x14ac:dyDescent="0.2">
      <c r="B153" s="50"/>
      <c r="C153" s="14"/>
      <c r="D153" s="22"/>
      <c r="E153" s="22"/>
      <c r="F153" s="22"/>
      <c r="G153" s="178"/>
      <c r="H153" s="17" t="str">
        <f t="shared" si="1"/>
        <v/>
      </c>
      <c r="I153" s="42"/>
    </row>
    <row r="154" spans="2:9" ht="14.25" x14ac:dyDescent="0.2">
      <c r="B154" s="50" t="s">
        <v>53</v>
      </c>
      <c r="C154" s="14" t="s">
        <v>967</v>
      </c>
      <c r="D154" s="22" t="s">
        <v>86</v>
      </c>
      <c r="E154" s="22"/>
      <c r="F154" s="22"/>
      <c r="G154" s="178"/>
      <c r="H154" s="17">
        <f t="shared" si="1"/>
        <v>0</v>
      </c>
      <c r="I154" s="42"/>
    </row>
    <row r="155" spans="2:9" ht="11.85" customHeight="1" x14ac:dyDescent="0.2">
      <c r="B155" s="50"/>
      <c r="C155" s="14"/>
      <c r="D155" s="22"/>
      <c r="E155" s="22"/>
      <c r="F155" s="22"/>
      <c r="G155" s="178"/>
      <c r="H155" s="17" t="str">
        <f t="shared" si="1"/>
        <v/>
      </c>
      <c r="I155" s="42"/>
    </row>
    <row r="156" spans="2:9" ht="14.25" x14ac:dyDescent="0.2">
      <c r="B156" s="50" t="s">
        <v>55</v>
      </c>
      <c r="C156" s="14" t="s">
        <v>968</v>
      </c>
      <c r="D156" s="22" t="s">
        <v>86</v>
      </c>
      <c r="E156" s="22"/>
      <c r="F156" s="22"/>
      <c r="G156" s="178"/>
      <c r="H156" s="17">
        <f t="shared" si="1"/>
        <v>0</v>
      </c>
      <c r="I156" s="42"/>
    </row>
    <row r="157" spans="2:9" ht="11.85" customHeight="1" x14ac:dyDescent="0.2">
      <c r="B157" s="50"/>
      <c r="C157" s="14"/>
      <c r="D157" s="22"/>
      <c r="E157" s="22"/>
      <c r="F157" s="22"/>
      <c r="G157" s="178"/>
      <c r="H157" s="17" t="str">
        <f t="shared" si="1"/>
        <v/>
      </c>
      <c r="I157" s="42"/>
    </row>
    <row r="158" spans="2:9" ht="14.25" x14ac:dyDescent="0.2">
      <c r="B158" s="50" t="s">
        <v>65</v>
      </c>
      <c r="C158" s="14" t="s">
        <v>969</v>
      </c>
      <c r="D158" s="22" t="s">
        <v>86</v>
      </c>
      <c r="E158" s="22"/>
      <c r="F158" s="22"/>
      <c r="G158" s="178"/>
      <c r="H158" s="17">
        <f t="shared" si="1"/>
        <v>0</v>
      </c>
      <c r="I158" s="42"/>
    </row>
    <row r="159" spans="2:9" ht="11.85" customHeight="1" x14ac:dyDescent="0.2">
      <c r="B159" s="50"/>
      <c r="C159" s="14"/>
      <c r="D159" s="22"/>
      <c r="E159" s="22"/>
      <c r="F159" s="22"/>
      <c r="G159" s="178"/>
      <c r="H159" s="17" t="str">
        <f t="shared" si="1"/>
        <v/>
      </c>
      <c r="I159" s="42"/>
    </row>
    <row r="160" spans="2:9" x14ac:dyDescent="0.2">
      <c r="B160" s="50" t="s">
        <v>997</v>
      </c>
      <c r="C160" s="14" t="s">
        <v>970</v>
      </c>
      <c r="D160" s="22" t="s">
        <v>13</v>
      </c>
      <c r="E160" s="22"/>
      <c r="F160" s="22"/>
      <c r="G160" s="178"/>
      <c r="H160" s="17">
        <f t="shared" si="1"/>
        <v>0</v>
      </c>
      <c r="I160" s="42"/>
    </row>
    <row r="161" spans="2:9" ht="11.85" customHeight="1" x14ac:dyDescent="0.2">
      <c r="B161" s="50"/>
      <c r="C161" s="14"/>
      <c r="D161" s="22"/>
      <c r="E161" s="22"/>
      <c r="F161" s="22"/>
      <c r="G161" s="178"/>
      <c r="H161" s="17" t="str">
        <f t="shared" si="1"/>
        <v/>
      </c>
      <c r="I161" s="42"/>
    </row>
    <row r="162" spans="2:9" ht="14.25" x14ac:dyDescent="0.2">
      <c r="B162" s="50" t="s">
        <v>998</v>
      </c>
      <c r="C162" s="14" t="s">
        <v>971</v>
      </c>
      <c r="D162" s="22" t="s">
        <v>86</v>
      </c>
      <c r="E162" s="22"/>
      <c r="F162" s="22"/>
      <c r="G162" s="178"/>
      <c r="H162" s="17">
        <f t="shared" si="1"/>
        <v>0</v>
      </c>
      <c r="I162" s="42"/>
    </row>
    <row r="163" spans="2:9" ht="11.85" customHeight="1" x14ac:dyDescent="0.2">
      <c r="B163" s="50"/>
      <c r="C163" s="14"/>
      <c r="D163" s="22"/>
      <c r="E163" s="22"/>
      <c r="F163" s="22"/>
      <c r="G163" s="178"/>
      <c r="H163" s="17" t="str">
        <f t="shared" si="1"/>
        <v/>
      </c>
      <c r="I163" s="42"/>
    </row>
    <row r="164" spans="2:9" x14ac:dyDescent="0.2">
      <c r="B164" s="50" t="s">
        <v>999</v>
      </c>
      <c r="C164" s="14" t="s">
        <v>972</v>
      </c>
      <c r="D164" s="22"/>
      <c r="E164" s="22"/>
      <c r="F164" s="22"/>
      <c r="G164" s="178"/>
      <c r="H164" s="17" t="str">
        <f t="shared" si="1"/>
        <v/>
      </c>
      <c r="I164" s="42"/>
    </row>
    <row r="165" spans="2:9" ht="11.85" customHeight="1" x14ac:dyDescent="0.2">
      <c r="B165" s="50"/>
      <c r="C165" s="14"/>
      <c r="D165" s="22"/>
      <c r="E165" s="22"/>
      <c r="F165" s="22"/>
      <c r="G165" s="178"/>
      <c r="H165" s="17" t="str">
        <f t="shared" si="1"/>
        <v/>
      </c>
      <c r="I165" s="42"/>
    </row>
    <row r="166" spans="2:9" x14ac:dyDescent="0.2">
      <c r="B166" s="50" t="s">
        <v>1000</v>
      </c>
      <c r="C166" s="14" t="s">
        <v>973</v>
      </c>
      <c r="D166" s="22" t="s">
        <v>7</v>
      </c>
      <c r="E166" s="22"/>
      <c r="F166" s="22"/>
      <c r="G166" s="178"/>
      <c r="H166" s="17">
        <f t="shared" si="1"/>
        <v>0</v>
      </c>
      <c r="I166" s="42"/>
    </row>
    <row r="167" spans="2:9" ht="11.85" customHeight="1" x14ac:dyDescent="0.2">
      <c r="B167" s="50"/>
      <c r="C167" s="14"/>
      <c r="D167" s="22"/>
      <c r="E167" s="22"/>
      <c r="F167" s="22"/>
      <c r="G167" s="178"/>
      <c r="H167" s="17" t="str">
        <f t="shared" si="1"/>
        <v/>
      </c>
      <c r="I167" s="42"/>
    </row>
    <row r="168" spans="2:9" x14ac:dyDescent="0.2">
      <c r="B168" s="50" t="s">
        <v>1001</v>
      </c>
      <c r="C168" s="14" t="s">
        <v>974</v>
      </c>
      <c r="D168" s="22" t="s">
        <v>7</v>
      </c>
      <c r="E168" s="22"/>
      <c r="F168" s="22"/>
      <c r="G168" s="178"/>
      <c r="H168" s="17">
        <f t="shared" si="1"/>
        <v>0</v>
      </c>
      <c r="I168" s="42"/>
    </row>
    <row r="169" spans="2:9" ht="11.85" customHeight="1" x14ac:dyDescent="0.2">
      <c r="B169" s="50"/>
      <c r="C169" s="14"/>
      <c r="D169" s="22"/>
      <c r="E169" s="22"/>
      <c r="F169" s="22"/>
      <c r="G169" s="178"/>
      <c r="H169" s="17" t="str">
        <f t="shared" si="1"/>
        <v/>
      </c>
      <c r="I169" s="42"/>
    </row>
    <row r="170" spans="2:9" ht="25.5" x14ac:dyDescent="0.2">
      <c r="B170" s="50" t="s">
        <v>1002</v>
      </c>
      <c r="C170" s="14" t="s">
        <v>975</v>
      </c>
      <c r="D170" s="22" t="s">
        <v>26</v>
      </c>
      <c r="E170" s="22"/>
      <c r="F170" s="22"/>
      <c r="G170" s="178"/>
      <c r="H170" s="17">
        <f t="shared" ref="H170:H197" si="2">IF(D170="","",F170*G170)</f>
        <v>0</v>
      </c>
      <c r="I170" s="42"/>
    </row>
    <row r="171" spans="2:9" ht="11.85" customHeight="1" x14ac:dyDescent="0.2">
      <c r="B171" s="50"/>
      <c r="C171" s="14"/>
      <c r="D171" s="22"/>
      <c r="E171" s="22"/>
      <c r="F171" s="22"/>
      <c r="G171" s="178"/>
      <c r="H171" s="17" t="str">
        <f t="shared" si="2"/>
        <v/>
      </c>
      <c r="I171" s="42"/>
    </row>
    <row r="172" spans="2:9" ht="13.5" customHeight="1" x14ac:dyDescent="0.2">
      <c r="B172" s="50" t="s">
        <v>1003</v>
      </c>
      <c r="C172" s="14" t="s">
        <v>976</v>
      </c>
      <c r="D172" s="22" t="s">
        <v>38</v>
      </c>
      <c r="E172" s="22"/>
      <c r="F172" s="22"/>
      <c r="G172" s="178"/>
      <c r="H172" s="17">
        <f t="shared" si="2"/>
        <v>0</v>
      </c>
      <c r="I172" s="42"/>
    </row>
    <row r="173" spans="2:9" ht="11.85" customHeight="1" x14ac:dyDescent="0.2">
      <c r="B173" s="50"/>
      <c r="C173" s="14"/>
      <c r="D173" s="22"/>
      <c r="E173" s="22"/>
      <c r="F173" s="22"/>
      <c r="G173" s="178"/>
      <c r="H173" s="17" t="str">
        <f t="shared" si="2"/>
        <v/>
      </c>
      <c r="I173" s="42"/>
    </row>
    <row r="174" spans="2:9" ht="38.25" x14ac:dyDescent="0.2">
      <c r="B174" s="50" t="s">
        <v>1004</v>
      </c>
      <c r="C174" s="14" t="s">
        <v>977</v>
      </c>
      <c r="D174" s="22"/>
      <c r="E174" s="22"/>
      <c r="F174" s="22"/>
      <c r="G174" s="178"/>
      <c r="H174" s="17" t="str">
        <f t="shared" si="2"/>
        <v/>
      </c>
      <c r="I174" s="42"/>
    </row>
    <row r="175" spans="2:9" ht="11.85" customHeight="1" x14ac:dyDescent="0.2">
      <c r="B175" s="50"/>
      <c r="C175" s="14"/>
      <c r="D175" s="22"/>
      <c r="E175" s="22"/>
      <c r="F175" s="22"/>
      <c r="G175" s="178"/>
      <c r="H175" s="17" t="str">
        <f t="shared" si="2"/>
        <v/>
      </c>
      <c r="I175" s="42"/>
    </row>
    <row r="176" spans="2:9" x14ac:dyDescent="0.2">
      <c r="B176" s="50" t="s">
        <v>1005</v>
      </c>
      <c r="C176" s="14" t="s">
        <v>978</v>
      </c>
      <c r="D176" s="22" t="s">
        <v>6</v>
      </c>
      <c r="E176" s="22"/>
      <c r="F176" s="22"/>
      <c r="G176" s="178"/>
      <c r="H176" s="17">
        <f t="shared" si="2"/>
        <v>0</v>
      </c>
      <c r="I176" s="42"/>
    </row>
    <row r="177" spans="2:9" ht="11.85" customHeight="1" x14ac:dyDescent="0.2">
      <c r="B177" s="50"/>
      <c r="C177" s="14"/>
      <c r="D177" s="22"/>
      <c r="E177" s="22"/>
      <c r="F177" s="22"/>
      <c r="G177" s="178"/>
      <c r="H177" s="17" t="str">
        <f t="shared" si="2"/>
        <v/>
      </c>
      <c r="I177" s="42"/>
    </row>
    <row r="178" spans="2:9" x14ac:dyDescent="0.2">
      <c r="B178" s="50" t="s">
        <v>1006</v>
      </c>
      <c r="C178" s="14" t="s">
        <v>979</v>
      </c>
      <c r="D178" s="22" t="s">
        <v>6</v>
      </c>
      <c r="E178" s="22"/>
      <c r="F178" s="22"/>
      <c r="G178" s="178"/>
      <c r="H178" s="17">
        <f t="shared" si="2"/>
        <v>0</v>
      </c>
      <c r="I178" s="42"/>
    </row>
    <row r="179" spans="2:9" ht="11.85" customHeight="1" x14ac:dyDescent="0.2">
      <c r="B179" s="50"/>
      <c r="C179" s="14"/>
      <c r="D179" s="22"/>
      <c r="E179" s="22"/>
      <c r="F179" s="22"/>
      <c r="G179" s="178"/>
      <c r="H179" s="17" t="str">
        <f t="shared" si="2"/>
        <v/>
      </c>
      <c r="I179" s="42"/>
    </row>
    <row r="180" spans="2:9" x14ac:dyDescent="0.2">
      <c r="B180" s="50" t="s">
        <v>1007</v>
      </c>
      <c r="C180" s="14" t="s">
        <v>980</v>
      </c>
      <c r="D180" s="22" t="s">
        <v>6</v>
      </c>
      <c r="E180" s="22"/>
      <c r="F180" s="22"/>
      <c r="G180" s="178"/>
      <c r="H180" s="17">
        <f t="shared" si="2"/>
        <v>0</v>
      </c>
      <c r="I180" s="42"/>
    </row>
    <row r="181" spans="2:9" ht="11.85" customHeight="1" x14ac:dyDescent="0.2">
      <c r="B181" s="50"/>
      <c r="C181" s="14"/>
      <c r="D181" s="22"/>
      <c r="E181" s="22"/>
      <c r="F181" s="22"/>
      <c r="G181" s="178"/>
      <c r="H181" s="17" t="str">
        <f t="shared" si="2"/>
        <v/>
      </c>
      <c r="I181" s="42"/>
    </row>
    <row r="182" spans="2:9" x14ac:dyDescent="0.2">
      <c r="B182" s="50" t="s">
        <v>1008</v>
      </c>
      <c r="C182" s="14" t="s">
        <v>981</v>
      </c>
      <c r="D182" s="22"/>
      <c r="E182" s="22"/>
      <c r="F182" s="22"/>
      <c r="G182" s="178"/>
      <c r="H182" s="17" t="str">
        <f t="shared" si="2"/>
        <v/>
      </c>
      <c r="I182" s="42"/>
    </row>
    <row r="183" spans="2:9" ht="11.85" customHeight="1" x14ac:dyDescent="0.2">
      <c r="B183" s="50"/>
      <c r="C183" s="14"/>
      <c r="D183" s="22"/>
      <c r="E183" s="22"/>
      <c r="F183" s="22"/>
      <c r="G183" s="178"/>
      <c r="H183" s="17" t="str">
        <f t="shared" si="2"/>
        <v/>
      </c>
      <c r="I183" s="42"/>
    </row>
    <row r="184" spans="2:9" ht="25.5" x14ac:dyDescent="0.2">
      <c r="B184" s="50" t="s">
        <v>1009</v>
      </c>
      <c r="C184" s="14" t="s">
        <v>880</v>
      </c>
      <c r="D184" s="22"/>
      <c r="E184" s="22"/>
      <c r="F184" s="22"/>
      <c r="G184" s="178"/>
      <c r="H184" s="17" t="str">
        <f t="shared" si="2"/>
        <v/>
      </c>
      <c r="I184" s="42"/>
    </row>
    <row r="185" spans="2:9" ht="11.85" customHeight="1" x14ac:dyDescent="0.2">
      <c r="B185" s="50"/>
      <c r="C185" s="14"/>
      <c r="D185" s="22"/>
      <c r="E185" s="22"/>
      <c r="F185" s="22"/>
      <c r="G185" s="178"/>
      <c r="H185" s="17" t="str">
        <f t="shared" si="2"/>
        <v/>
      </c>
      <c r="I185" s="42"/>
    </row>
    <row r="186" spans="2:9" ht="14.25" x14ac:dyDescent="0.2">
      <c r="B186" s="50" t="s">
        <v>53</v>
      </c>
      <c r="C186" s="14" t="s">
        <v>982</v>
      </c>
      <c r="D186" s="22" t="s">
        <v>26</v>
      </c>
      <c r="E186" s="22"/>
      <c r="F186" s="22"/>
      <c r="G186" s="178"/>
      <c r="H186" s="17">
        <f t="shared" si="2"/>
        <v>0</v>
      </c>
      <c r="I186" s="42"/>
    </row>
    <row r="187" spans="2:9" ht="11.85" customHeight="1" x14ac:dyDescent="0.2">
      <c r="B187" s="50"/>
      <c r="C187" s="14"/>
      <c r="D187" s="22"/>
      <c r="E187" s="22"/>
      <c r="F187" s="22"/>
      <c r="G187" s="178"/>
      <c r="H187" s="17" t="str">
        <f t="shared" si="2"/>
        <v/>
      </c>
      <c r="I187" s="42"/>
    </row>
    <row r="188" spans="2:9" ht="14.25" x14ac:dyDescent="0.2">
      <c r="B188" s="50" t="s">
        <v>55</v>
      </c>
      <c r="C188" s="14" t="s">
        <v>983</v>
      </c>
      <c r="D188" s="22" t="s">
        <v>26</v>
      </c>
      <c r="E188" s="22"/>
      <c r="F188" s="22"/>
      <c r="G188" s="178"/>
      <c r="H188" s="17">
        <f t="shared" si="2"/>
        <v>0</v>
      </c>
      <c r="I188" s="42"/>
    </row>
    <row r="189" spans="2:9" ht="11.85" customHeight="1" x14ac:dyDescent="0.2">
      <c r="B189" s="50"/>
      <c r="C189" s="14"/>
      <c r="D189" s="22"/>
      <c r="E189" s="22"/>
      <c r="F189" s="22"/>
      <c r="G189" s="178"/>
      <c r="H189" s="17" t="str">
        <f t="shared" si="2"/>
        <v/>
      </c>
      <c r="I189" s="42"/>
    </row>
    <row r="190" spans="2:9" ht="14.25" x14ac:dyDescent="0.2">
      <c r="B190" s="50" t="s">
        <v>65</v>
      </c>
      <c r="C190" s="14" t="s">
        <v>984</v>
      </c>
      <c r="D190" s="22" t="s">
        <v>26</v>
      </c>
      <c r="E190" s="22"/>
      <c r="F190" s="22"/>
      <c r="G190" s="178"/>
      <c r="H190" s="17">
        <f t="shared" si="2"/>
        <v>0</v>
      </c>
      <c r="I190" s="42"/>
    </row>
    <row r="191" spans="2:9" ht="11.85" customHeight="1" x14ac:dyDescent="0.2">
      <c r="B191" s="50"/>
      <c r="C191" s="14"/>
      <c r="D191" s="22"/>
      <c r="E191" s="22"/>
      <c r="F191" s="22"/>
      <c r="G191" s="178"/>
      <c r="H191" s="17" t="str">
        <f t="shared" si="2"/>
        <v/>
      </c>
      <c r="I191" s="42"/>
    </row>
    <row r="192" spans="2:9" ht="25.5" x14ac:dyDescent="0.2">
      <c r="B192" s="50" t="s">
        <v>1010</v>
      </c>
      <c r="C192" s="14" t="s">
        <v>985</v>
      </c>
      <c r="D192" s="22" t="s">
        <v>26</v>
      </c>
      <c r="E192" s="22"/>
      <c r="F192" s="22"/>
      <c r="G192" s="178"/>
      <c r="H192" s="17">
        <f t="shared" si="2"/>
        <v>0</v>
      </c>
      <c r="I192" s="42"/>
    </row>
    <row r="193" spans="2:9" ht="11.85" customHeight="1" x14ac:dyDescent="0.2">
      <c r="B193" s="50"/>
      <c r="C193" s="14"/>
      <c r="D193" s="22"/>
      <c r="E193" s="22"/>
      <c r="F193" s="22"/>
      <c r="G193" s="178"/>
      <c r="H193" s="17" t="str">
        <f t="shared" si="2"/>
        <v/>
      </c>
      <c r="I193" s="42"/>
    </row>
    <row r="194" spans="2:9" ht="14.25" x14ac:dyDescent="0.2">
      <c r="B194" s="50" t="s">
        <v>1011</v>
      </c>
      <c r="C194" s="14" t="s">
        <v>986</v>
      </c>
      <c r="D194" s="22" t="s">
        <v>26</v>
      </c>
      <c r="E194" s="22"/>
      <c r="F194" s="22"/>
      <c r="G194" s="178"/>
      <c r="H194" s="17">
        <f t="shared" si="2"/>
        <v>0</v>
      </c>
      <c r="I194" s="42"/>
    </row>
    <row r="195" spans="2:9" ht="11.85" customHeight="1" x14ac:dyDescent="0.2">
      <c r="B195" s="50"/>
      <c r="C195" s="14"/>
      <c r="D195" s="22"/>
      <c r="E195" s="22"/>
      <c r="F195" s="22"/>
      <c r="G195" s="178"/>
      <c r="H195" s="17" t="str">
        <f t="shared" si="2"/>
        <v/>
      </c>
      <c r="I195" s="42"/>
    </row>
    <row r="196" spans="2:9" x14ac:dyDescent="0.2">
      <c r="B196" s="50" t="s">
        <v>1012</v>
      </c>
      <c r="C196" s="14" t="s">
        <v>987</v>
      </c>
      <c r="D196" s="22" t="s">
        <v>38</v>
      </c>
      <c r="E196" s="22"/>
      <c r="F196" s="22"/>
      <c r="G196" s="178"/>
      <c r="H196" s="17">
        <f t="shared" si="2"/>
        <v>0</v>
      </c>
      <c r="I196" s="42"/>
    </row>
    <row r="197" spans="2:9" ht="11.85" customHeight="1" x14ac:dyDescent="0.2">
      <c r="B197" s="50"/>
      <c r="C197" s="14"/>
      <c r="D197" s="22"/>
      <c r="E197" s="22"/>
      <c r="F197" s="22"/>
      <c r="G197" s="178"/>
      <c r="H197" s="17" t="str">
        <f t="shared" si="2"/>
        <v/>
      </c>
      <c r="I197" s="42"/>
    </row>
    <row r="198" spans="2:9" s="30" customFormat="1" ht="24.75" customHeight="1" x14ac:dyDescent="0.2">
      <c r="B198" s="127" t="str">
        <f>$B$10</f>
        <v>C13.1</v>
      </c>
      <c r="C198" s="31" t="s">
        <v>2708</v>
      </c>
      <c r="D198" s="32"/>
      <c r="E198" s="32"/>
      <c r="F198" s="33"/>
      <c r="G198" s="181"/>
      <c r="H198" s="34">
        <f>SUM(H138:H197)</f>
        <v>338690</v>
      </c>
      <c r="I198" s="35"/>
    </row>
  </sheetData>
  <mergeCells count="18">
    <mergeCell ref="F1:H1"/>
    <mergeCell ref="B5:G7"/>
    <mergeCell ref="H4:H7"/>
    <mergeCell ref="B4:G4"/>
    <mergeCell ref="B65:E65"/>
    <mergeCell ref="F65:H67"/>
    <mergeCell ref="B66:E66"/>
    <mergeCell ref="B67:E67"/>
    <mergeCell ref="B133:G133"/>
    <mergeCell ref="H133:H136"/>
    <mergeCell ref="B134:G136"/>
    <mergeCell ref="B68:G68"/>
    <mergeCell ref="H68:H71"/>
    <mergeCell ref="B69:G71"/>
    <mergeCell ref="B130:E130"/>
    <mergeCell ref="F130:H132"/>
    <mergeCell ref="B131:E131"/>
    <mergeCell ref="B132:E132"/>
  </mergeCells>
  <phoneticPr fontId="17"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8238-2B9E-4134-ADF0-AECFE9C1D2B9}">
  <sheetPr codeName="Sheet27"/>
  <dimension ref="B1:I60"/>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74" t="str">
        <f>"CHAPTER "&amp;B10</f>
        <v>CHAPTER C13.2</v>
      </c>
      <c r="I4" s="6"/>
    </row>
    <row r="5" spans="2:9" ht="7.5" customHeight="1" x14ac:dyDescent="0.2">
      <c r="B5" s="445" t="str">
        <f>ContractDescription</f>
        <v>REHABILITATION OF PROVINCIAL ROAD P47-3 (KM 38.00 TO KM 48.00) IN THE EMPANGENI REGION</v>
      </c>
      <c r="C5" s="446"/>
      <c r="D5" s="446"/>
      <c r="E5" s="446"/>
      <c r="F5" s="446"/>
      <c r="G5" s="446"/>
      <c r="H5" s="475"/>
      <c r="I5" s="8"/>
    </row>
    <row r="6" spans="2:9" ht="12.75" customHeight="1" x14ac:dyDescent="0.2">
      <c r="B6" s="445"/>
      <c r="C6" s="446"/>
      <c r="D6" s="446"/>
      <c r="E6" s="446"/>
      <c r="F6" s="446"/>
      <c r="G6" s="446"/>
      <c r="H6" s="475"/>
      <c r="I6" s="8"/>
    </row>
    <row r="7" spans="2:9" ht="7.5" customHeight="1" x14ac:dyDescent="0.2">
      <c r="B7" s="447"/>
      <c r="C7" s="448"/>
      <c r="D7" s="448"/>
      <c r="E7" s="448"/>
      <c r="F7" s="448"/>
      <c r="G7" s="448"/>
      <c r="H7" s="476"/>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IF(D9="","",F9*G9)</f>
        <v/>
      </c>
      <c r="I9" s="18"/>
    </row>
    <row r="10" spans="2:9" ht="25.5" x14ac:dyDescent="0.2">
      <c r="B10" s="71" t="s">
        <v>1019</v>
      </c>
      <c r="C10" s="20" t="s">
        <v>1013</v>
      </c>
      <c r="D10" s="22"/>
      <c r="E10" s="22"/>
      <c r="F10" s="22"/>
      <c r="G10" s="41"/>
      <c r="H10" s="17" t="str">
        <f t="shared" ref="H10:H59" si="0">IF(D10="","",F10*G10)</f>
        <v/>
      </c>
      <c r="I10" s="42"/>
    </row>
    <row r="11" spans="2:9" x14ac:dyDescent="0.2">
      <c r="B11" s="50"/>
      <c r="C11" s="14"/>
      <c r="D11" s="22"/>
      <c r="E11" s="22"/>
      <c r="F11" s="22"/>
      <c r="G11" s="41"/>
      <c r="H11" s="17" t="str">
        <f t="shared" si="0"/>
        <v/>
      </c>
      <c r="I11" s="42"/>
    </row>
    <row r="12" spans="2:9" ht="38.25" x14ac:dyDescent="0.2">
      <c r="B12" s="50" t="s">
        <v>1018</v>
      </c>
      <c r="C12" s="14" t="s">
        <v>1014</v>
      </c>
      <c r="D12" s="22" t="s">
        <v>86</v>
      </c>
      <c r="E12" s="22"/>
      <c r="F12" s="22"/>
      <c r="G12" s="41"/>
      <c r="H12" s="17">
        <f t="shared" si="0"/>
        <v>0</v>
      </c>
      <c r="I12" s="42"/>
    </row>
    <row r="13" spans="2:9" x14ac:dyDescent="0.2">
      <c r="B13" s="50"/>
      <c r="C13" s="14"/>
      <c r="D13" s="22"/>
      <c r="E13" s="22"/>
      <c r="F13" s="22"/>
      <c r="G13" s="41"/>
      <c r="H13" s="17" t="str">
        <f t="shared" si="0"/>
        <v/>
      </c>
      <c r="I13" s="42"/>
    </row>
    <row r="14" spans="2:9" ht="38.25" x14ac:dyDescent="0.2">
      <c r="B14" s="50" t="s">
        <v>1020</v>
      </c>
      <c r="C14" s="14" t="s">
        <v>1015</v>
      </c>
      <c r="D14" s="22" t="s">
        <v>86</v>
      </c>
      <c r="E14" s="22"/>
      <c r="F14" s="23"/>
      <c r="G14" s="24"/>
      <c r="H14" s="17">
        <f t="shared" si="0"/>
        <v>0</v>
      </c>
      <c r="I14" s="43"/>
    </row>
    <row r="15" spans="2:9" x14ac:dyDescent="0.2">
      <c r="B15" s="50"/>
      <c r="C15" s="14"/>
      <c r="D15" s="22"/>
      <c r="E15" s="22"/>
      <c r="F15" s="23"/>
      <c r="G15" s="24"/>
      <c r="H15" s="17" t="str">
        <f t="shared" si="0"/>
        <v/>
      </c>
      <c r="I15" s="43"/>
    </row>
    <row r="16" spans="2:9" ht="38.25" x14ac:dyDescent="0.2">
      <c r="B16" s="50" t="s">
        <v>1021</v>
      </c>
      <c r="C16" s="14" t="s">
        <v>1016</v>
      </c>
      <c r="D16" s="22" t="s">
        <v>86</v>
      </c>
      <c r="E16" s="22"/>
      <c r="F16" s="23"/>
      <c r="G16" s="24"/>
      <c r="H16" s="17">
        <f t="shared" si="0"/>
        <v>0</v>
      </c>
      <c r="I16" s="43"/>
    </row>
    <row r="17" spans="2:9" x14ac:dyDescent="0.2">
      <c r="B17" s="50"/>
      <c r="C17" s="14"/>
      <c r="D17" s="22"/>
      <c r="E17" s="22"/>
      <c r="F17" s="23"/>
      <c r="G17" s="24"/>
      <c r="H17" s="17" t="str">
        <f t="shared" si="0"/>
        <v/>
      </c>
      <c r="I17" s="43"/>
    </row>
    <row r="18" spans="2:9" ht="38.25" x14ac:dyDescent="0.2">
      <c r="B18" s="50" t="s">
        <v>1022</v>
      </c>
      <c r="C18" s="14" t="s">
        <v>1017</v>
      </c>
      <c r="D18" s="22" t="s">
        <v>86</v>
      </c>
      <c r="E18" s="22"/>
      <c r="F18" s="23"/>
      <c r="G18" s="41"/>
      <c r="H18" s="17">
        <f t="shared" si="0"/>
        <v>0</v>
      </c>
      <c r="I18" s="42"/>
    </row>
    <row r="19" spans="2:9" x14ac:dyDescent="0.2">
      <c r="B19" s="50"/>
      <c r="C19" s="14"/>
      <c r="D19" s="22"/>
      <c r="E19" s="22"/>
      <c r="F19" s="23"/>
      <c r="G19" s="44"/>
      <c r="H19" s="17" t="str">
        <f t="shared" si="0"/>
        <v/>
      </c>
      <c r="I19" s="42"/>
    </row>
    <row r="20" spans="2:9" x14ac:dyDescent="0.2">
      <c r="B20" s="50" t="s">
        <v>1027</v>
      </c>
      <c r="C20" s="14" t="s">
        <v>1023</v>
      </c>
      <c r="D20" s="22"/>
      <c r="E20" s="38"/>
      <c r="F20" s="23"/>
      <c r="G20" s="46"/>
      <c r="H20" s="17" t="str">
        <f t="shared" si="0"/>
        <v/>
      </c>
    </row>
    <row r="21" spans="2:9" x14ac:dyDescent="0.2">
      <c r="B21" s="50"/>
      <c r="C21" s="1"/>
      <c r="D21" s="22"/>
      <c r="E21" s="38"/>
      <c r="F21" s="23"/>
      <c r="G21" s="46"/>
      <c r="H21" s="17" t="str">
        <f t="shared" si="0"/>
        <v/>
      </c>
    </row>
    <row r="22" spans="2:9" ht="25.5" x14ac:dyDescent="0.2">
      <c r="B22" s="50" t="s">
        <v>1028</v>
      </c>
      <c r="C22" s="14" t="s">
        <v>1024</v>
      </c>
      <c r="D22" s="22" t="s">
        <v>86</v>
      </c>
      <c r="E22" s="38"/>
      <c r="F22" s="23"/>
      <c r="G22" s="39"/>
      <c r="H22" s="17">
        <f t="shared" si="0"/>
        <v>0</v>
      </c>
    </row>
    <row r="23" spans="2:9" x14ac:dyDescent="0.2">
      <c r="B23" s="50"/>
      <c r="C23" s="14"/>
      <c r="D23" s="22"/>
      <c r="E23" s="38"/>
      <c r="F23" s="23"/>
      <c r="G23" s="46"/>
      <c r="H23" s="17" t="str">
        <f t="shared" si="0"/>
        <v/>
      </c>
    </row>
    <row r="24" spans="2:9" ht="25.5" x14ac:dyDescent="0.2">
      <c r="B24" s="50" t="s">
        <v>1029</v>
      </c>
      <c r="C24" s="14" t="s">
        <v>1025</v>
      </c>
      <c r="D24" s="22" t="s">
        <v>86</v>
      </c>
      <c r="E24" s="38"/>
      <c r="F24" s="23"/>
      <c r="G24" s="44"/>
      <c r="H24" s="17">
        <f t="shared" si="0"/>
        <v>0</v>
      </c>
    </row>
    <row r="25" spans="2:9" x14ac:dyDescent="0.2">
      <c r="B25" s="50"/>
      <c r="C25" s="14"/>
      <c r="D25" s="22"/>
      <c r="E25" s="38"/>
      <c r="F25" s="23"/>
      <c r="G25" s="46"/>
      <c r="H25" s="17" t="str">
        <f t="shared" si="0"/>
        <v/>
      </c>
    </row>
    <row r="26" spans="2:9" ht="25.5" x14ac:dyDescent="0.2">
      <c r="B26" s="50" t="s">
        <v>1030</v>
      </c>
      <c r="C26" s="14" t="s">
        <v>1026</v>
      </c>
      <c r="D26" s="22" t="s">
        <v>86</v>
      </c>
      <c r="E26" s="22"/>
      <c r="F26" s="23"/>
      <c r="G26" s="39"/>
      <c r="H26" s="17">
        <f t="shared" si="0"/>
        <v>0</v>
      </c>
      <c r="I26" s="43"/>
    </row>
    <row r="27" spans="2:9" x14ac:dyDescent="0.2">
      <c r="B27" s="50"/>
      <c r="C27" s="14"/>
      <c r="D27" s="22"/>
      <c r="E27" s="15"/>
      <c r="F27" s="26"/>
      <c r="G27" s="29"/>
      <c r="H27" s="17" t="str">
        <f t="shared" si="0"/>
        <v/>
      </c>
      <c r="I27" s="18"/>
    </row>
    <row r="28" spans="2:9" s="37" customFormat="1" ht="25.5" x14ac:dyDescent="0.2">
      <c r="B28" s="50" t="s">
        <v>1032</v>
      </c>
      <c r="C28" s="14" t="s">
        <v>1031</v>
      </c>
      <c r="D28" s="15" t="s">
        <v>13</v>
      </c>
      <c r="E28" s="15"/>
      <c r="F28" s="26"/>
      <c r="G28" s="29"/>
      <c r="H28" s="17">
        <f t="shared" si="0"/>
        <v>0</v>
      </c>
      <c r="I28" s="18"/>
    </row>
    <row r="29" spans="2:9" x14ac:dyDescent="0.2">
      <c r="B29" s="50"/>
      <c r="C29" s="14"/>
      <c r="D29" s="22"/>
      <c r="E29" s="22"/>
      <c r="F29" s="23"/>
      <c r="G29" s="39"/>
      <c r="H29" s="17" t="str">
        <f t="shared" si="0"/>
        <v/>
      </c>
      <c r="I29" s="43"/>
    </row>
    <row r="30" spans="2:9" ht="25.5" x14ac:dyDescent="0.2">
      <c r="B30" s="50" t="s">
        <v>1033</v>
      </c>
      <c r="C30" s="14" t="s">
        <v>1035</v>
      </c>
      <c r="D30" s="22" t="s">
        <v>38</v>
      </c>
      <c r="E30" s="22"/>
      <c r="F30" s="23"/>
      <c r="G30" s="39"/>
      <c r="H30" s="17">
        <f t="shared" si="0"/>
        <v>0</v>
      </c>
      <c r="I30" s="43"/>
    </row>
    <row r="31" spans="2:9" x14ac:dyDescent="0.2">
      <c r="B31" s="50"/>
      <c r="C31" s="14"/>
      <c r="D31" s="22"/>
      <c r="E31" s="22"/>
      <c r="F31" s="23"/>
      <c r="G31" s="47"/>
      <c r="H31" s="17" t="str">
        <f t="shared" si="0"/>
        <v/>
      </c>
      <c r="I31" s="42"/>
    </row>
    <row r="32" spans="2:9" ht="38.25" x14ac:dyDescent="0.2">
      <c r="B32" s="50" t="s">
        <v>1034</v>
      </c>
      <c r="C32" s="14" t="s">
        <v>1036</v>
      </c>
      <c r="D32" s="22" t="s">
        <v>6</v>
      </c>
      <c r="E32" s="22"/>
      <c r="F32" s="23"/>
      <c r="G32" s="47"/>
      <c r="H32" s="17">
        <f t="shared" si="0"/>
        <v>0</v>
      </c>
      <c r="I32" s="42"/>
    </row>
    <row r="33" spans="2:9" x14ac:dyDescent="0.2">
      <c r="B33" s="50"/>
      <c r="C33" s="14"/>
      <c r="D33" s="22"/>
      <c r="E33" s="22"/>
      <c r="F33" s="23"/>
      <c r="G33" s="44"/>
      <c r="H33" s="17" t="str">
        <f t="shared" si="0"/>
        <v/>
      </c>
      <c r="I33" s="42"/>
    </row>
    <row r="34" spans="2:9" ht="51" x14ac:dyDescent="0.2">
      <c r="B34" s="50" t="s">
        <v>1038</v>
      </c>
      <c r="C34" s="14" t="s">
        <v>1037</v>
      </c>
      <c r="D34" s="22" t="s">
        <v>13</v>
      </c>
      <c r="E34" s="22"/>
      <c r="F34" s="23"/>
      <c r="G34" s="44"/>
      <c r="H34" s="17">
        <f t="shared" si="0"/>
        <v>0</v>
      </c>
      <c r="I34" s="42"/>
    </row>
    <row r="35" spans="2:9" x14ac:dyDescent="0.2">
      <c r="B35" s="21"/>
      <c r="C35" s="14"/>
      <c r="D35" s="22"/>
      <c r="E35" s="22"/>
      <c r="F35" s="22"/>
      <c r="G35" s="41"/>
      <c r="H35" s="17" t="str">
        <f t="shared" si="0"/>
        <v/>
      </c>
      <c r="I35" s="42"/>
    </row>
    <row r="36" spans="2:9" x14ac:dyDescent="0.2">
      <c r="B36" s="13"/>
      <c r="C36" s="14"/>
      <c r="D36" s="22"/>
      <c r="E36" s="22"/>
      <c r="F36" s="22"/>
      <c r="G36" s="41"/>
      <c r="H36" s="17" t="str">
        <f t="shared" si="0"/>
        <v/>
      </c>
      <c r="I36" s="42"/>
    </row>
    <row r="37" spans="2:9" x14ac:dyDescent="0.2">
      <c r="B37" s="13"/>
      <c r="C37" s="14"/>
      <c r="D37" s="22"/>
      <c r="E37" s="22"/>
      <c r="F37" s="22"/>
      <c r="G37" s="39"/>
      <c r="H37" s="17" t="str">
        <f t="shared" si="0"/>
        <v/>
      </c>
      <c r="I37" s="42"/>
    </row>
    <row r="38" spans="2:9" x14ac:dyDescent="0.2">
      <c r="B38" s="13"/>
      <c r="C38" s="14"/>
      <c r="D38" s="22"/>
      <c r="E38" s="22"/>
      <c r="F38" s="22"/>
      <c r="G38" s="39"/>
      <c r="H38" s="17" t="str">
        <f t="shared" si="0"/>
        <v/>
      </c>
      <c r="I38" s="42"/>
    </row>
    <row r="39" spans="2:9" x14ac:dyDescent="0.2">
      <c r="B39" s="21"/>
      <c r="C39" s="14"/>
      <c r="D39" s="22"/>
      <c r="E39" s="22"/>
      <c r="F39" s="22"/>
      <c r="G39" s="39"/>
      <c r="H39" s="17" t="str">
        <f t="shared" si="0"/>
        <v/>
      </c>
      <c r="I39" s="42"/>
    </row>
    <row r="40" spans="2:9" x14ac:dyDescent="0.2">
      <c r="B40" s="21"/>
      <c r="C40" s="14"/>
      <c r="D40" s="22"/>
      <c r="E40" s="22"/>
      <c r="F40" s="22"/>
      <c r="G40" s="39"/>
      <c r="H40" s="17" t="str">
        <f t="shared" si="0"/>
        <v/>
      </c>
      <c r="I40" s="42"/>
    </row>
    <row r="41" spans="2:9" x14ac:dyDescent="0.2">
      <c r="B41" s="21"/>
      <c r="C41" s="14"/>
      <c r="D41" s="22"/>
      <c r="E41" s="22"/>
      <c r="F41" s="22"/>
      <c r="G41" s="39"/>
      <c r="H41" s="17" t="str">
        <f t="shared" si="0"/>
        <v/>
      </c>
      <c r="I41" s="42"/>
    </row>
    <row r="42" spans="2:9" x14ac:dyDescent="0.2">
      <c r="B42" s="13"/>
      <c r="C42" s="14"/>
      <c r="D42" s="22"/>
      <c r="E42" s="22"/>
      <c r="F42" s="22"/>
      <c r="G42" s="39"/>
      <c r="H42" s="17" t="str">
        <f t="shared" si="0"/>
        <v/>
      </c>
      <c r="I42" s="42"/>
    </row>
    <row r="43" spans="2:9" x14ac:dyDescent="0.2">
      <c r="B43" s="13"/>
      <c r="C43" s="14"/>
      <c r="D43" s="22"/>
      <c r="E43" s="22"/>
      <c r="F43" s="22"/>
      <c r="G43" s="39"/>
      <c r="H43" s="17" t="str">
        <f t="shared" si="0"/>
        <v/>
      </c>
      <c r="I43" s="42"/>
    </row>
    <row r="44" spans="2:9" x14ac:dyDescent="0.2">
      <c r="B44" s="13"/>
      <c r="C44" s="14"/>
      <c r="D44" s="22"/>
      <c r="E44" s="22"/>
      <c r="F44" s="22"/>
      <c r="G44" s="39"/>
      <c r="H44" s="17" t="str">
        <f t="shared" si="0"/>
        <v/>
      </c>
      <c r="I44" s="42"/>
    </row>
    <row r="45" spans="2:9" x14ac:dyDescent="0.2">
      <c r="B45" s="13"/>
      <c r="C45" s="14"/>
      <c r="D45" s="22"/>
      <c r="E45" s="22"/>
      <c r="F45" s="22"/>
      <c r="G45" s="48"/>
      <c r="H45" s="17" t="str">
        <f t="shared" si="0"/>
        <v/>
      </c>
      <c r="I45" s="42"/>
    </row>
    <row r="46" spans="2:9" x14ac:dyDescent="0.2">
      <c r="B46" s="13"/>
      <c r="C46" s="14"/>
      <c r="D46" s="22"/>
      <c r="E46" s="22"/>
      <c r="F46" s="22"/>
      <c r="G46" s="48"/>
      <c r="H46" s="17" t="str">
        <f t="shared" si="0"/>
        <v/>
      </c>
      <c r="I46" s="42"/>
    </row>
    <row r="47" spans="2:9" x14ac:dyDescent="0.2">
      <c r="B47" s="13"/>
      <c r="C47" s="14"/>
      <c r="D47" s="22"/>
      <c r="E47" s="22"/>
      <c r="F47" s="22"/>
      <c r="G47" s="39"/>
      <c r="H47" s="17" t="str">
        <f t="shared" si="0"/>
        <v/>
      </c>
      <c r="I47" s="42"/>
    </row>
    <row r="48" spans="2:9" x14ac:dyDescent="0.2">
      <c r="B48" s="13"/>
      <c r="C48" s="14"/>
      <c r="D48" s="22"/>
      <c r="E48" s="22"/>
      <c r="F48" s="22"/>
      <c r="G48" s="39"/>
      <c r="H48" s="17" t="str">
        <f t="shared" si="0"/>
        <v/>
      </c>
      <c r="I48" s="42"/>
    </row>
    <row r="49" spans="2:9" x14ac:dyDescent="0.2">
      <c r="B49" s="13"/>
      <c r="C49" s="14"/>
      <c r="D49" s="22"/>
      <c r="E49" s="22"/>
      <c r="F49" s="22"/>
      <c r="G49" s="39"/>
      <c r="H49" s="17" t="str">
        <f t="shared" si="0"/>
        <v/>
      </c>
      <c r="I49" s="42"/>
    </row>
    <row r="50" spans="2:9" x14ac:dyDescent="0.2">
      <c r="B50" s="13"/>
      <c r="C50" s="14"/>
      <c r="D50" s="22"/>
      <c r="E50" s="22"/>
      <c r="F50" s="22"/>
      <c r="G50" s="39"/>
      <c r="H50" s="17" t="str">
        <f t="shared" si="0"/>
        <v/>
      </c>
      <c r="I50" s="42"/>
    </row>
    <row r="51" spans="2:9" x14ac:dyDescent="0.2">
      <c r="B51" s="13"/>
      <c r="C51" s="14"/>
      <c r="D51" s="22"/>
      <c r="E51" s="22"/>
      <c r="F51" s="22"/>
      <c r="G51" s="39"/>
      <c r="H51" s="17" t="str">
        <f t="shared" si="0"/>
        <v/>
      </c>
      <c r="I51" s="42"/>
    </row>
    <row r="52" spans="2:9" x14ac:dyDescent="0.2">
      <c r="B52" s="13"/>
      <c r="C52" s="14"/>
      <c r="D52" s="22"/>
      <c r="E52" s="22"/>
      <c r="F52" s="22"/>
      <c r="G52" s="39"/>
      <c r="H52" s="17" t="str">
        <f t="shared" si="0"/>
        <v/>
      </c>
      <c r="I52" s="42"/>
    </row>
    <row r="53" spans="2:9" x14ac:dyDescent="0.2">
      <c r="B53" s="13"/>
      <c r="C53" s="14"/>
      <c r="D53" s="38"/>
      <c r="E53" s="38"/>
      <c r="F53" s="38"/>
      <c r="G53" s="39"/>
      <c r="H53" s="17" t="str">
        <f t="shared" si="0"/>
        <v/>
      </c>
    </row>
    <row r="54" spans="2:9" x14ac:dyDescent="0.2">
      <c r="B54" s="13"/>
      <c r="C54" s="14"/>
      <c r="D54" s="22"/>
      <c r="E54" s="22"/>
      <c r="F54" s="22"/>
      <c r="G54" s="39"/>
      <c r="H54" s="17" t="str">
        <f t="shared" si="0"/>
        <v/>
      </c>
      <c r="I54" s="42"/>
    </row>
    <row r="55" spans="2:9" x14ac:dyDescent="0.2">
      <c r="B55" s="13"/>
      <c r="C55" s="14"/>
      <c r="D55" s="38"/>
      <c r="E55" s="38"/>
      <c r="F55" s="38"/>
      <c r="G55" s="39"/>
      <c r="H55" s="17" t="str">
        <f t="shared" si="0"/>
        <v/>
      </c>
      <c r="I55" s="49"/>
    </row>
    <row r="56" spans="2:9" x14ac:dyDescent="0.2">
      <c r="B56" s="13"/>
      <c r="C56" s="14"/>
      <c r="D56" s="38"/>
      <c r="E56" s="38"/>
      <c r="F56" s="38"/>
      <c r="G56" s="39"/>
      <c r="H56" s="17" t="str">
        <f t="shared" si="0"/>
        <v/>
      </c>
    </row>
    <row r="57" spans="2:9" x14ac:dyDescent="0.2">
      <c r="B57" s="13"/>
      <c r="C57" s="14"/>
      <c r="D57" s="22"/>
      <c r="E57" s="22"/>
      <c r="F57" s="22"/>
      <c r="G57" s="39"/>
      <c r="H57" s="17" t="str">
        <f t="shared" si="0"/>
        <v/>
      </c>
      <c r="I57" s="42"/>
    </row>
    <row r="58" spans="2:9" x14ac:dyDescent="0.2">
      <c r="B58" s="13"/>
      <c r="C58" s="14"/>
      <c r="D58" s="22"/>
      <c r="E58" s="22"/>
      <c r="F58" s="22"/>
      <c r="G58" s="39"/>
      <c r="H58" s="17" t="str">
        <f t="shared" si="0"/>
        <v/>
      </c>
      <c r="I58" s="42"/>
    </row>
    <row r="59" spans="2:9" x14ac:dyDescent="0.2">
      <c r="B59" s="13"/>
      <c r="C59" s="14"/>
      <c r="D59" s="22"/>
      <c r="E59" s="22"/>
      <c r="F59" s="22"/>
      <c r="G59" s="39"/>
      <c r="H59" s="17" t="str">
        <f t="shared" si="0"/>
        <v/>
      </c>
      <c r="I59" s="42"/>
    </row>
    <row r="60" spans="2:9" s="30" customFormat="1" ht="24.75" customHeight="1" x14ac:dyDescent="0.2">
      <c r="B60" s="127" t="str">
        <f>$B$10</f>
        <v>C13.2</v>
      </c>
      <c r="C60" s="31" t="s">
        <v>2708</v>
      </c>
      <c r="D60" s="32"/>
      <c r="E60" s="32"/>
      <c r="F60" s="33"/>
      <c r="G60" s="32"/>
      <c r="H60" s="34">
        <f>SUM(H9:H59)</f>
        <v>0</v>
      </c>
      <c r="I60"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0AAF-2DD0-4E60-884A-265A3AA884B6}">
  <sheetPr codeName="Sheet28"/>
  <dimension ref="A1:I75"/>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1:9" x14ac:dyDescent="0.2">
      <c r="B1" s="2" t="str">
        <f>Client1</f>
        <v>Province of KwaZulu-Natal</v>
      </c>
      <c r="F1" s="439" t="str">
        <f>"Contract No. "&amp;ContractNo</f>
        <v>Contract No. ZNB01127/00000/00/HOD/INF/21/T</v>
      </c>
      <c r="G1" s="439"/>
      <c r="H1" s="439"/>
    </row>
    <row r="2" spans="1:9" x14ac:dyDescent="0.2">
      <c r="B2" s="92" t="str">
        <f>Client2</f>
        <v>Department of Transport</v>
      </c>
    </row>
    <row r="3" spans="1:9" x14ac:dyDescent="0.2">
      <c r="B3" s="73"/>
      <c r="C3" s="73"/>
      <c r="D3" s="74"/>
      <c r="E3" s="74"/>
      <c r="F3" s="74"/>
      <c r="G3" s="75"/>
      <c r="H3" s="93"/>
    </row>
    <row r="4" spans="1:9" x14ac:dyDescent="0.2">
      <c r="B4" s="443" t="s">
        <v>8</v>
      </c>
      <c r="C4" s="444"/>
      <c r="D4" s="444"/>
      <c r="E4" s="444"/>
      <c r="F4" s="444"/>
      <c r="G4" s="444"/>
      <c r="H4" s="465" t="str">
        <f>"CHAPTER "&amp;B10</f>
        <v>CHAPTER C13.3</v>
      </c>
      <c r="I4" s="6"/>
    </row>
    <row r="5" spans="1:9" ht="7.5" customHeight="1" x14ac:dyDescent="0.2">
      <c r="B5" s="445" t="str">
        <f>ContractDescription</f>
        <v>REHABILITATION OF PROVINCIAL ROAD P47-3 (KM 38.00 TO KM 48.00) IN THE EMPANGENI REGION</v>
      </c>
      <c r="C5" s="446"/>
      <c r="D5" s="446"/>
      <c r="E5" s="446"/>
      <c r="F5" s="446"/>
      <c r="G5" s="446"/>
      <c r="H5" s="466"/>
      <c r="I5" s="8"/>
    </row>
    <row r="6" spans="1:9" ht="12.75" customHeight="1" x14ac:dyDescent="0.2">
      <c r="B6" s="445"/>
      <c r="C6" s="446"/>
      <c r="D6" s="446"/>
      <c r="E6" s="446"/>
      <c r="F6" s="446"/>
      <c r="G6" s="446"/>
      <c r="H6" s="466"/>
      <c r="I6" s="8"/>
    </row>
    <row r="7" spans="1:9" ht="7.5" customHeight="1" x14ac:dyDescent="0.2">
      <c r="B7" s="447"/>
      <c r="C7" s="448"/>
      <c r="D7" s="448"/>
      <c r="E7" s="448"/>
      <c r="F7" s="448"/>
      <c r="G7" s="448"/>
      <c r="H7" s="467"/>
      <c r="I7" s="8"/>
    </row>
    <row r="8" spans="1:9" s="9" customFormat="1" ht="24.95" customHeight="1" x14ac:dyDescent="0.2">
      <c r="B8" s="10" t="s">
        <v>0</v>
      </c>
      <c r="C8" s="11" t="s">
        <v>1</v>
      </c>
      <c r="D8" s="11" t="s">
        <v>2</v>
      </c>
      <c r="E8" s="11" t="s">
        <v>10</v>
      </c>
      <c r="F8" s="11" t="s">
        <v>3</v>
      </c>
      <c r="G8" s="11" t="s">
        <v>4</v>
      </c>
      <c r="H8" s="11" t="s">
        <v>5</v>
      </c>
      <c r="I8" s="12"/>
    </row>
    <row r="9" spans="1:9" x14ac:dyDescent="0.2">
      <c r="A9" s="5"/>
      <c r="B9" s="50"/>
      <c r="C9" s="14"/>
      <c r="D9" s="15"/>
      <c r="E9" s="15"/>
      <c r="F9" s="15"/>
      <c r="G9" s="16"/>
      <c r="H9" s="17" t="str">
        <f>IF(D9="","",F9*G9)</f>
        <v/>
      </c>
      <c r="I9" s="18"/>
    </row>
    <row r="10" spans="1:9" x14ac:dyDescent="0.2">
      <c r="A10" s="5"/>
      <c r="B10" s="71" t="s">
        <v>1039</v>
      </c>
      <c r="C10" s="20" t="s">
        <v>1040</v>
      </c>
      <c r="D10" s="22"/>
      <c r="E10" s="22"/>
      <c r="F10" s="22"/>
      <c r="G10" s="41"/>
      <c r="H10" s="17" t="str">
        <f t="shared" ref="H10:H74" si="0">IF(D10="","",F10*G10)</f>
        <v/>
      </c>
      <c r="I10" s="42"/>
    </row>
    <row r="11" spans="1:9" x14ac:dyDescent="0.2">
      <c r="A11" s="5"/>
      <c r="B11" s="50"/>
      <c r="C11" s="14"/>
      <c r="D11" s="22"/>
      <c r="E11" s="22"/>
      <c r="F11" s="22"/>
      <c r="G11" s="41"/>
      <c r="H11" s="17" t="str">
        <f t="shared" si="0"/>
        <v/>
      </c>
      <c r="I11" s="42"/>
    </row>
    <row r="12" spans="1:9" x14ac:dyDescent="0.2">
      <c r="A12" s="5"/>
      <c r="B12" s="50" t="s">
        <v>1041</v>
      </c>
      <c r="C12" s="14" t="s">
        <v>1055</v>
      </c>
      <c r="D12" s="22"/>
      <c r="E12" s="22"/>
      <c r="F12" s="22"/>
      <c r="G12" s="41"/>
      <c r="H12" s="17" t="str">
        <f t="shared" si="0"/>
        <v/>
      </c>
      <c r="I12" s="42"/>
    </row>
    <row r="13" spans="1:9" x14ac:dyDescent="0.2">
      <c r="A13" s="5"/>
      <c r="B13" s="50"/>
      <c r="C13" s="14"/>
      <c r="D13" s="22"/>
      <c r="E13" s="22"/>
      <c r="F13" s="22"/>
      <c r="G13" s="41"/>
      <c r="H13" s="17" t="str">
        <f t="shared" si="0"/>
        <v/>
      </c>
      <c r="I13" s="42"/>
    </row>
    <row r="14" spans="1:9" ht="25.5" x14ac:dyDescent="0.2">
      <c r="A14" s="5"/>
      <c r="B14" s="50" t="s">
        <v>1042</v>
      </c>
      <c r="C14" s="14" t="s">
        <v>1043</v>
      </c>
      <c r="D14" s="22"/>
      <c r="E14" s="22"/>
      <c r="F14" s="23"/>
      <c r="G14" s="24"/>
      <c r="H14" s="17" t="str">
        <f t="shared" si="0"/>
        <v/>
      </c>
      <c r="I14" s="43"/>
    </row>
    <row r="15" spans="1:9" x14ac:dyDescent="0.2">
      <c r="A15" s="5"/>
      <c r="B15" s="50"/>
      <c r="C15" s="14"/>
      <c r="D15" s="22"/>
      <c r="E15" s="22"/>
      <c r="F15" s="23"/>
      <c r="G15" s="24"/>
      <c r="H15" s="17" t="str">
        <f t="shared" si="0"/>
        <v/>
      </c>
      <c r="I15" s="43"/>
    </row>
    <row r="16" spans="1:9" x14ac:dyDescent="0.2">
      <c r="A16" s="5"/>
      <c r="B16" s="50" t="s">
        <v>53</v>
      </c>
      <c r="C16" s="14" t="s">
        <v>973</v>
      </c>
      <c r="D16" s="22" t="s">
        <v>7</v>
      </c>
      <c r="E16" s="22"/>
      <c r="F16" s="23">
        <v>15</v>
      </c>
      <c r="G16" s="24">
        <v>11000</v>
      </c>
      <c r="H16" s="17">
        <f t="shared" si="0"/>
        <v>165000</v>
      </c>
      <c r="I16" s="43"/>
    </row>
    <row r="17" spans="1:9" x14ac:dyDescent="0.2">
      <c r="A17" s="5"/>
      <c r="B17" s="50"/>
      <c r="C17" s="14"/>
      <c r="D17" s="22"/>
      <c r="E17" s="22"/>
      <c r="F17" s="23"/>
      <c r="G17" s="24"/>
      <c r="H17" s="17" t="str">
        <f t="shared" si="0"/>
        <v/>
      </c>
      <c r="I17" s="43"/>
    </row>
    <row r="18" spans="1:9" x14ac:dyDescent="0.2">
      <c r="A18" s="5"/>
      <c r="B18" s="50" t="s">
        <v>55</v>
      </c>
      <c r="C18" s="14" t="s">
        <v>2833</v>
      </c>
      <c r="D18" s="22" t="s">
        <v>7</v>
      </c>
      <c r="E18" s="22"/>
      <c r="F18" s="23">
        <v>145</v>
      </c>
      <c r="G18" s="24">
        <v>11000</v>
      </c>
      <c r="H18" s="17">
        <f t="shared" si="0"/>
        <v>1595000</v>
      </c>
      <c r="I18" s="43"/>
    </row>
    <row r="19" spans="1:9" x14ac:dyDescent="0.2">
      <c r="A19" s="5"/>
      <c r="B19" s="50"/>
      <c r="C19" s="14"/>
      <c r="D19" s="22"/>
      <c r="E19" s="22"/>
      <c r="F19" s="23"/>
      <c r="G19" s="24"/>
      <c r="H19" s="17" t="str">
        <f t="shared" si="0"/>
        <v/>
      </c>
      <c r="I19" s="43"/>
    </row>
    <row r="20" spans="1:9" x14ac:dyDescent="0.2">
      <c r="A20" s="5"/>
      <c r="B20" s="50" t="s">
        <v>65</v>
      </c>
      <c r="C20" s="14" t="s">
        <v>1044</v>
      </c>
      <c r="D20" s="22" t="s">
        <v>27</v>
      </c>
      <c r="E20" s="22"/>
      <c r="F20" s="23">
        <v>330</v>
      </c>
      <c r="G20" s="41">
        <v>15</v>
      </c>
      <c r="H20" s="17">
        <f t="shared" si="0"/>
        <v>4950</v>
      </c>
      <c r="I20" s="42"/>
    </row>
    <row r="21" spans="1:9" x14ac:dyDescent="0.2">
      <c r="A21" s="5"/>
      <c r="B21" s="50"/>
      <c r="C21" s="14"/>
      <c r="D21" s="22"/>
      <c r="E21" s="22"/>
      <c r="F21" s="23"/>
      <c r="G21" s="41"/>
      <c r="H21" s="17" t="str">
        <f t="shared" si="0"/>
        <v/>
      </c>
      <c r="I21" s="42"/>
    </row>
    <row r="22" spans="1:9" x14ac:dyDescent="0.2">
      <c r="A22" s="160"/>
      <c r="B22" s="146" t="s">
        <v>57</v>
      </c>
      <c r="C22" s="142" t="s">
        <v>1045</v>
      </c>
      <c r="D22" s="147" t="s">
        <v>7</v>
      </c>
      <c r="E22" s="147"/>
      <c r="F22" s="148"/>
      <c r="G22" s="156"/>
      <c r="H22" s="151">
        <f t="shared" si="0"/>
        <v>0</v>
      </c>
      <c r="I22" s="42"/>
    </row>
    <row r="23" spans="1:9" x14ac:dyDescent="0.2">
      <c r="A23" s="160"/>
      <c r="B23" s="146"/>
      <c r="C23" s="142"/>
      <c r="D23" s="147"/>
      <c r="E23" s="147"/>
      <c r="F23" s="148"/>
      <c r="G23" s="156"/>
      <c r="H23" s="151" t="str">
        <f t="shared" si="0"/>
        <v/>
      </c>
      <c r="I23" s="42"/>
    </row>
    <row r="24" spans="1:9" x14ac:dyDescent="0.2">
      <c r="A24" s="160"/>
      <c r="B24" s="146" t="s">
        <v>58</v>
      </c>
      <c r="C24" s="142" t="s">
        <v>1046</v>
      </c>
      <c r="D24" s="147" t="s">
        <v>7</v>
      </c>
      <c r="E24" s="153"/>
      <c r="F24" s="148"/>
      <c r="G24" s="159"/>
      <c r="H24" s="151">
        <f t="shared" si="0"/>
        <v>0</v>
      </c>
    </row>
    <row r="25" spans="1:9" x14ac:dyDescent="0.2">
      <c r="A25" s="160"/>
      <c r="B25" s="146"/>
      <c r="C25" s="158"/>
      <c r="D25" s="147"/>
      <c r="E25" s="153"/>
      <c r="F25" s="148"/>
      <c r="G25" s="159"/>
      <c r="H25" s="151" t="str">
        <f t="shared" si="0"/>
        <v/>
      </c>
    </row>
    <row r="26" spans="1:9" x14ac:dyDescent="0.2">
      <c r="A26" s="160"/>
      <c r="B26" s="146" t="s">
        <v>1048</v>
      </c>
      <c r="C26" s="142" t="s">
        <v>1047</v>
      </c>
      <c r="D26" s="147" t="s">
        <v>7</v>
      </c>
      <c r="E26" s="153"/>
      <c r="F26" s="148"/>
      <c r="G26" s="150"/>
      <c r="H26" s="151">
        <f t="shared" si="0"/>
        <v>0</v>
      </c>
    </row>
    <row r="27" spans="1:9" x14ac:dyDescent="0.2">
      <c r="A27" s="160"/>
      <c r="B27" s="146"/>
      <c r="C27" s="142"/>
      <c r="D27" s="147"/>
      <c r="E27" s="153"/>
      <c r="F27" s="148"/>
      <c r="G27" s="159"/>
      <c r="H27" s="151" t="str">
        <f t="shared" si="0"/>
        <v/>
      </c>
    </row>
    <row r="28" spans="1:9" ht="25.5" x14ac:dyDescent="0.2">
      <c r="A28" s="160"/>
      <c r="B28" s="146" t="s">
        <v>1052</v>
      </c>
      <c r="C28" s="142" t="s">
        <v>1049</v>
      </c>
      <c r="D28" s="147" t="s">
        <v>38</v>
      </c>
      <c r="E28" s="153"/>
      <c r="F28" s="148"/>
      <c r="G28" s="156"/>
      <c r="H28" s="151">
        <f t="shared" si="0"/>
        <v>0</v>
      </c>
    </row>
    <row r="29" spans="1:9" x14ac:dyDescent="0.2">
      <c r="A29" s="160"/>
      <c r="B29" s="146"/>
      <c r="C29" s="142"/>
      <c r="D29" s="147"/>
      <c r="E29" s="153"/>
      <c r="F29" s="148"/>
      <c r="G29" s="159"/>
      <c r="H29" s="151" t="str">
        <f t="shared" si="0"/>
        <v/>
      </c>
    </row>
    <row r="30" spans="1:9" ht="25.5" x14ac:dyDescent="0.2">
      <c r="A30" s="160"/>
      <c r="B30" s="146" t="s">
        <v>1053</v>
      </c>
      <c r="C30" s="142" t="s">
        <v>1050</v>
      </c>
      <c r="D30" s="147" t="s">
        <v>7</v>
      </c>
      <c r="E30" s="147"/>
      <c r="F30" s="148"/>
      <c r="G30" s="150"/>
      <c r="H30" s="151">
        <f t="shared" si="0"/>
        <v>0</v>
      </c>
      <c r="I30" s="43"/>
    </row>
    <row r="31" spans="1:9" x14ac:dyDescent="0.2">
      <c r="A31" s="160"/>
      <c r="B31" s="146"/>
      <c r="C31" s="142"/>
      <c r="D31" s="147"/>
      <c r="E31" s="143"/>
      <c r="F31" s="144"/>
      <c r="G31" s="145"/>
      <c r="H31" s="151" t="str">
        <f t="shared" si="0"/>
        <v/>
      </c>
      <c r="I31" s="18"/>
    </row>
    <row r="32" spans="1:9" s="37" customFormat="1" ht="25.5" x14ac:dyDescent="0.2">
      <c r="A32" s="165"/>
      <c r="B32" s="146" t="s">
        <v>1054</v>
      </c>
      <c r="C32" s="142" t="s">
        <v>1051</v>
      </c>
      <c r="D32" s="143" t="s">
        <v>7</v>
      </c>
      <c r="E32" s="143"/>
      <c r="F32" s="144"/>
      <c r="G32" s="145"/>
      <c r="H32" s="151">
        <f t="shared" si="0"/>
        <v>0</v>
      </c>
      <c r="I32" s="18"/>
    </row>
    <row r="33" spans="1:9" x14ac:dyDescent="0.2">
      <c r="A33" s="5"/>
      <c r="B33" s="50"/>
      <c r="C33" s="14"/>
      <c r="D33" s="22"/>
      <c r="E33" s="22"/>
      <c r="F33" s="23"/>
      <c r="G33" s="39"/>
      <c r="H33" s="17" t="str">
        <f t="shared" si="0"/>
        <v/>
      </c>
      <c r="I33" s="43"/>
    </row>
    <row r="34" spans="1:9" x14ac:dyDescent="0.2">
      <c r="A34" s="5"/>
      <c r="B34" s="50"/>
      <c r="C34" s="14"/>
      <c r="D34" s="22"/>
      <c r="E34" s="22"/>
      <c r="F34" s="23"/>
      <c r="G34" s="39"/>
      <c r="H34" s="17" t="str">
        <f t="shared" si="0"/>
        <v/>
      </c>
      <c r="I34" s="43"/>
    </row>
    <row r="35" spans="1:9" x14ac:dyDescent="0.2">
      <c r="A35" s="5"/>
      <c r="B35" s="50"/>
      <c r="C35" s="14"/>
      <c r="D35" s="22"/>
      <c r="E35" s="22"/>
      <c r="F35" s="23"/>
      <c r="G35" s="47"/>
      <c r="H35" s="17" t="str">
        <f t="shared" si="0"/>
        <v/>
      </c>
      <c r="I35" s="42"/>
    </row>
    <row r="36" spans="1:9" x14ac:dyDescent="0.2">
      <c r="A36" s="5"/>
      <c r="B36" s="50"/>
      <c r="C36" s="14"/>
      <c r="D36" s="22"/>
      <c r="E36" s="22"/>
      <c r="F36" s="23"/>
      <c r="G36" s="47"/>
      <c r="H36" s="17" t="str">
        <f t="shared" si="0"/>
        <v/>
      </c>
      <c r="I36" s="42"/>
    </row>
    <row r="37" spans="1:9" x14ac:dyDescent="0.2">
      <c r="A37" s="5"/>
      <c r="B37" s="50"/>
      <c r="C37" s="14"/>
      <c r="D37" s="22"/>
      <c r="E37" s="22"/>
      <c r="F37" s="23"/>
      <c r="G37" s="44"/>
      <c r="H37" s="17" t="str">
        <f t="shared" si="0"/>
        <v/>
      </c>
      <c r="I37" s="42"/>
    </row>
    <row r="38" spans="1:9" x14ac:dyDescent="0.2">
      <c r="A38" s="5"/>
      <c r="B38" s="50"/>
      <c r="C38" s="14"/>
      <c r="D38" s="22"/>
      <c r="E38" s="22"/>
      <c r="F38" s="23"/>
      <c r="G38" s="44"/>
      <c r="H38" s="17" t="str">
        <f t="shared" si="0"/>
        <v/>
      </c>
      <c r="I38" s="42"/>
    </row>
    <row r="39" spans="1:9" x14ac:dyDescent="0.2">
      <c r="A39" s="5"/>
      <c r="B39" s="50"/>
      <c r="C39" s="14"/>
      <c r="D39" s="22"/>
      <c r="E39" s="22"/>
      <c r="F39" s="22"/>
      <c r="G39" s="41"/>
      <c r="H39" s="17" t="str">
        <f t="shared" si="0"/>
        <v/>
      </c>
      <c r="I39" s="42"/>
    </row>
    <row r="40" spans="1:9" x14ac:dyDescent="0.2">
      <c r="A40" s="5"/>
      <c r="B40" s="50"/>
      <c r="C40" s="14"/>
      <c r="D40" s="22"/>
      <c r="E40" s="22"/>
      <c r="F40" s="22"/>
      <c r="G40" s="41"/>
      <c r="H40" s="17" t="str">
        <f t="shared" si="0"/>
        <v/>
      </c>
      <c r="I40" s="42"/>
    </row>
    <row r="41" spans="1:9" x14ac:dyDescent="0.2">
      <c r="A41" s="5"/>
      <c r="B41" s="50"/>
      <c r="C41" s="14"/>
      <c r="D41" s="22"/>
      <c r="E41" s="22"/>
      <c r="F41" s="22"/>
      <c r="G41" s="39"/>
      <c r="H41" s="17" t="str">
        <f t="shared" si="0"/>
        <v/>
      </c>
      <c r="I41" s="42"/>
    </row>
    <row r="42" spans="1:9" x14ac:dyDescent="0.2">
      <c r="A42" s="5"/>
      <c r="B42" s="50"/>
      <c r="C42" s="14"/>
      <c r="D42" s="22"/>
      <c r="E42" s="22"/>
      <c r="F42" s="22"/>
      <c r="G42" s="39"/>
      <c r="H42" s="17" t="str">
        <f t="shared" si="0"/>
        <v/>
      </c>
      <c r="I42" s="42"/>
    </row>
    <row r="43" spans="1:9" x14ac:dyDescent="0.2">
      <c r="A43" s="5"/>
      <c r="B43" s="50"/>
      <c r="C43" s="14"/>
      <c r="D43" s="22"/>
      <c r="E43" s="22"/>
      <c r="F43" s="22"/>
      <c r="G43" s="39"/>
      <c r="H43" s="17" t="str">
        <f t="shared" si="0"/>
        <v/>
      </c>
      <c r="I43" s="42"/>
    </row>
    <row r="44" spans="1:9" x14ac:dyDescent="0.2">
      <c r="A44" s="5"/>
      <c r="B44" s="50"/>
      <c r="C44" s="14"/>
      <c r="D44" s="22"/>
      <c r="E44" s="22"/>
      <c r="F44" s="22"/>
      <c r="G44" s="39"/>
      <c r="H44" s="17" t="str">
        <f t="shared" si="0"/>
        <v/>
      </c>
      <c r="I44" s="42"/>
    </row>
    <row r="45" spans="1:9" x14ac:dyDescent="0.2">
      <c r="A45" s="5"/>
      <c r="B45" s="50"/>
      <c r="C45" s="14"/>
      <c r="D45" s="22"/>
      <c r="E45" s="22"/>
      <c r="F45" s="22"/>
      <c r="G45" s="39"/>
      <c r="H45" s="17" t="str">
        <f t="shared" si="0"/>
        <v/>
      </c>
      <c r="I45" s="42"/>
    </row>
    <row r="46" spans="1:9" x14ac:dyDescent="0.2">
      <c r="A46" s="5"/>
      <c r="B46" s="50"/>
      <c r="C46" s="14"/>
      <c r="D46" s="22"/>
      <c r="E46" s="22"/>
      <c r="F46" s="22"/>
      <c r="G46" s="39"/>
      <c r="H46" s="17" t="str">
        <f t="shared" si="0"/>
        <v/>
      </c>
      <c r="I46" s="42"/>
    </row>
    <row r="47" spans="1:9" x14ac:dyDescent="0.2">
      <c r="A47" s="5"/>
      <c r="B47" s="50"/>
      <c r="C47" s="14"/>
      <c r="D47" s="22"/>
      <c r="E47" s="22"/>
      <c r="F47" s="22"/>
      <c r="G47" s="39"/>
      <c r="H47" s="17" t="str">
        <f t="shared" si="0"/>
        <v/>
      </c>
      <c r="I47" s="42"/>
    </row>
    <row r="48" spans="1:9" x14ac:dyDescent="0.2">
      <c r="A48" s="5"/>
      <c r="B48" s="50"/>
      <c r="C48" s="14"/>
      <c r="D48" s="22"/>
      <c r="E48" s="22"/>
      <c r="F48" s="22"/>
      <c r="G48" s="39"/>
      <c r="H48" s="17" t="str">
        <f t="shared" si="0"/>
        <v/>
      </c>
      <c r="I48" s="42"/>
    </row>
    <row r="49" spans="1:9" x14ac:dyDescent="0.2">
      <c r="A49" s="5"/>
      <c r="B49" s="50"/>
      <c r="C49" s="14"/>
      <c r="D49" s="22"/>
      <c r="E49" s="22"/>
      <c r="F49" s="22"/>
      <c r="G49" s="48"/>
      <c r="H49" s="17" t="str">
        <f t="shared" si="0"/>
        <v/>
      </c>
      <c r="I49" s="42"/>
    </row>
    <row r="50" spans="1:9" x14ac:dyDescent="0.2">
      <c r="A50" s="5"/>
      <c r="B50" s="50"/>
      <c r="C50" s="14"/>
      <c r="D50" s="22"/>
      <c r="E50" s="22"/>
      <c r="F50" s="22"/>
      <c r="G50" s="48"/>
      <c r="H50" s="17" t="str">
        <f t="shared" si="0"/>
        <v/>
      </c>
      <c r="I50" s="42"/>
    </row>
    <row r="51" spans="1:9" x14ac:dyDescent="0.2">
      <c r="A51" s="5"/>
      <c r="B51" s="50"/>
      <c r="C51" s="14"/>
      <c r="D51" s="22"/>
      <c r="E51" s="22"/>
      <c r="F51" s="22"/>
      <c r="G51" s="39"/>
      <c r="H51" s="17" t="str">
        <f t="shared" si="0"/>
        <v/>
      </c>
      <c r="I51" s="42"/>
    </row>
    <row r="52" spans="1:9" x14ac:dyDescent="0.2">
      <c r="A52" s="5"/>
      <c r="B52" s="50"/>
      <c r="C52" s="14"/>
      <c r="D52" s="22"/>
      <c r="E52" s="22"/>
      <c r="F52" s="22"/>
      <c r="G52" s="39"/>
      <c r="H52" s="17" t="str">
        <f t="shared" si="0"/>
        <v/>
      </c>
      <c r="I52" s="42"/>
    </row>
    <row r="53" spans="1:9" x14ac:dyDescent="0.2">
      <c r="A53" s="5"/>
      <c r="B53" s="50"/>
      <c r="C53" s="14"/>
      <c r="D53" s="22"/>
      <c r="E53" s="22"/>
      <c r="F53" s="22"/>
      <c r="G53" s="39"/>
      <c r="H53" s="17" t="str">
        <f t="shared" si="0"/>
        <v/>
      </c>
      <c r="I53" s="42"/>
    </row>
    <row r="54" spans="1:9" x14ac:dyDescent="0.2">
      <c r="A54" s="5"/>
      <c r="B54" s="50"/>
      <c r="C54" s="14"/>
      <c r="D54" s="22"/>
      <c r="E54" s="22"/>
      <c r="F54" s="22"/>
      <c r="G54" s="39"/>
      <c r="H54" s="17" t="str">
        <f t="shared" si="0"/>
        <v/>
      </c>
      <c r="I54" s="42"/>
    </row>
    <row r="55" spans="1:9" x14ac:dyDescent="0.2">
      <c r="A55" s="5"/>
      <c r="B55" s="50"/>
      <c r="C55" s="14"/>
      <c r="D55" s="22"/>
      <c r="E55" s="22"/>
      <c r="F55" s="22"/>
      <c r="G55" s="39"/>
      <c r="H55" s="17" t="str">
        <f t="shared" si="0"/>
        <v/>
      </c>
      <c r="I55" s="42"/>
    </row>
    <row r="56" spans="1:9" x14ac:dyDescent="0.2">
      <c r="A56" s="5"/>
      <c r="B56" s="50"/>
      <c r="C56" s="14"/>
      <c r="D56" s="22"/>
      <c r="E56" s="22"/>
      <c r="F56" s="22"/>
      <c r="G56" s="39"/>
      <c r="H56" s="17" t="str">
        <f t="shared" si="0"/>
        <v/>
      </c>
      <c r="I56" s="42"/>
    </row>
    <row r="57" spans="1:9" x14ac:dyDescent="0.2">
      <c r="A57" s="5"/>
      <c r="B57" s="50"/>
      <c r="C57" s="14"/>
      <c r="D57" s="38"/>
      <c r="E57" s="38"/>
      <c r="F57" s="38"/>
      <c r="G57" s="39"/>
      <c r="H57" s="17" t="str">
        <f t="shared" si="0"/>
        <v/>
      </c>
    </row>
    <row r="58" spans="1:9" x14ac:dyDescent="0.2">
      <c r="A58" s="5"/>
      <c r="B58" s="50"/>
      <c r="C58" s="14"/>
      <c r="D58" s="22"/>
      <c r="E58" s="22"/>
      <c r="F58" s="22"/>
      <c r="G58" s="39"/>
      <c r="H58" s="17" t="str">
        <f t="shared" si="0"/>
        <v/>
      </c>
      <c r="I58" s="42"/>
    </row>
    <row r="59" spans="1:9" x14ac:dyDescent="0.2">
      <c r="A59" s="5"/>
      <c r="B59" s="50"/>
      <c r="C59" s="14"/>
      <c r="D59" s="38"/>
      <c r="E59" s="38"/>
      <c r="F59" s="38"/>
      <c r="G59" s="39"/>
      <c r="H59" s="17" t="str">
        <f t="shared" si="0"/>
        <v/>
      </c>
      <c r="I59" s="49"/>
    </row>
    <row r="60" spans="1:9" x14ac:dyDescent="0.2">
      <c r="A60" s="5"/>
      <c r="B60" s="50"/>
      <c r="C60" s="14"/>
      <c r="D60" s="38"/>
      <c r="E60" s="38"/>
      <c r="F60" s="38"/>
      <c r="G60" s="39"/>
      <c r="H60" s="17" t="str">
        <f t="shared" si="0"/>
        <v/>
      </c>
    </row>
    <row r="61" spans="1:9" x14ac:dyDescent="0.2">
      <c r="A61" s="5"/>
      <c r="B61" s="50"/>
      <c r="C61" s="14"/>
      <c r="D61" s="22"/>
      <c r="E61" s="22"/>
      <c r="F61" s="22"/>
      <c r="G61" s="39"/>
      <c r="H61" s="17" t="str">
        <f t="shared" si="0"/>
        <v/>
      </c>
      <c r="I61" s="42"/>
    </row>
    <row r="62" spans="1:9" x14ac:dyDescent="0.2">
      <c r="A62" s="5"/>
      <c r="B62" s="50"/>
      <c r="C62" s="14"/>
      <c r="D62" s="22"/>
      <c r="E62" s="22"/>
      <c r="F62" s="22"/>
      <c r="G62" s="39"/>
      <c r="H62" s="17" t="str">
        <f t="shared" si="0"/>
        <v/>
      </c>
      <c r="I62" s="42"/>
    </row>
    <row r="63" spans="1:9" x14ac:dyDescent="0.2">
      <c r="A63" s="5"/>
      <c r="B63" s="50"/>
      <c r="C63" s="14"/>
      <c r="D63" s="22"/>
      <c r="E63" s="22"/>
      <c r="F63" s="22"/>
      <c r="G63" s="39"/>
      <c r="H63" s="17" t="str">
        <f t="shared" si="0"/>
        <v/>
      </c>
      <c r="I63" s="42"/>
    </row>
    <row r="64" spans="1:9" x14ac:dyDescent="0.2">
      <c r="A64" s="5"/>
      <c r="B64" s="50"/>
      <c r="C64" s="14"/>
      <c r="D64" s="22"/>
      <c r="E64" s="22"/>
      <c r="F64" s="22"/>
      <c r="G64" s="39"/>
      <c r="H64" s="17" t="str">
        <f t="shared" si="0"/>
        <v/>
      </c>
      <c r="I64" s="42"/>
    </row>
    <row r="65" spans="1:9" x14ac:dyDescent="0.2">
      <c r="A65" s="5"/>
      <c r="B65" s="50"/>
      <c r="C65" s="14"/>
      <c r="D65" s="22"/>
      <c r="E65" s="22"/>
      <c r="F65" s="22"/>
      <c r="G65" s="39"/>
      <c r="H65" s="17" t="str">
        <f t="shared" si="0"/>
        <v/>
      </c>
      <c r="I65" s="42"/>
    </row>
    <row r="66" spans="1:9" x14ac:dyDescent="0.2">
      <c r="A66" s="5"/>
      <c r="B66" s="50"/>
      <c r="C66" s="14"/>
      <c r="D66" s="22"/>
      <c r="E66" s="22"/>
      <c r="F66" s="22"/>
      <c r="G66" s="39"/>
      <c r="H66" s="17" t="str">
        <f t="shared" si="0"/>
        <v/>
      </c>
      <c r="I66" s="42"/>
    </row>
    <row r="67" spans="1:9" x14ac:dyDescent="0.2">
      <c r="A67" s="5"/>
      <c r="B67" s="50"/>
      <c r="C67" s="14"/>
      <c r="D67" s="22"/>
      <c r="E67" s="22"/>
      <c r="F67" s="22"/>
      <c r="G67" s="39"/>
      <c r="H67" s="17" t="str">
        <f t="shared" si="0"/>
        <v/>
      </c>
      <c r="I67" s="42"/>
    </row>
    <row r="68" spans="1:9" x14ac:dyDescent="0.2">
      <c r="A68" s="5"/>
      <c r="B68" s="50"/>
      <c r="C68" s="14"/>
      <c r="D68" s="22"/>
      <c r="E68" s="22"/>
      <c r="F68" s="22"/>
      <c r="G68" s="39"/>
      <c r="H68" s="17" t="str">
        <f t="shared" si="0"/>
        <v/>
      </c>
      <c r="I68" s="42"/>
    </row>
    <row r="69" spans="1:9" x14ac:dyDescent="0.2">
      <c r="A69" s="5"/>
      <c r="B69" s="50"/>
      <c r="C69" s="14"/>
      <c r="D69" s="22"/>
      <c r="E69" s="22"/>
      <c r="F69" s="22"/>
      <c r="G69" s="39"/>
      <c r="H69" s="17" t="str">
        <f t="shared" si="0"/>
        <v/>
      </c>
      <c r="I69" s="42"/>
    </row>
    <row r="70" spans="1:9" x14ac:dyDescent="0.2">
      <c r="A70" s="5"/>
      <c r="B70" s="50"/>
      <c r="C70" s="14"/>
      <c r="D70" s="22"/>
      <c r="E70" s="22"/>
      <c r="F70" s="22"/>
      <c r="G70" s="39"/>
      <c r="H70" s="17"/>
      <c r="I70" s="42"/>
    </row>
    <row r="71" spans="1:9" x14ac:dyDescent="0.2">
      <c r="A71" s="5"/>
      <c r="B71" s="50"/>
      <c r="C71" s="14"/>
      <c r="D71" s="22"/>
      <c r="E71" s="22"/>
      <c r="F71" s="22"/>
      <c r="G71" s="39"/>
      <c r="H71" s="17" t="str">
        <f t="shared" si="0"/>
        <v/>
      </c>
      <c r="I71" s="42"/>
    </row>
    <row r="72" spans="1:9" x14ac:dyDescent="0.2">
      <c r="A72" s="5"/>
      <c r="B72" s="50"/>
      <c r="C72" s="14"/>
      <c r="D72" s="22"/>
      <c r="E72" s="22"/>
      <c r="F72" s="22"/>
      <c r="G72" s="39"/>
      <c r="H72" s="17" t="str">
        <f t="shared" si="0"/>
        <v/>
      </c>
      <c r="I72" s="42"/>
    </row>
    <row r="73" spans="1:9" x14ac:dyDescent="0.2">
      <c r="A73" s="5"/>
      <c r="B73" s="50"/>
      <c r="C73" s="14"/>
      <c r="D73" s="22"/>
      <c r="E73" s="22"/>
      <c r="F73" s="22"/>
      <c r="G73" s="39"/>
      <c r="H73" s="17" t="str">
        <f t="shared" si="0"/>
        <v/>
      </c>
      <c r="I73" s="42"/>
    </row>
    <row r="74" spans="1:9" x14ac:dyDescent="0.2">
      <c r="A74" s="5"/>
      <c r="B74" s="50"/>
      <c r="C74" s="14"/>
      <c r="D74" s="22"/>
      <c r="E74" s="22"/>
      <c r="F74" s="22"/>
      <c r="G74" s="39"/>
      <c r="H74" s="17" t="str">
        <f t="shared" si="0"/>
        <v/>
      </c>
      <c r="I74" s="42"/>
    </row>
    <row r="75" spans="1:9" s="30" customFormat="1" ht="24.75" customHeight="1" x14ac:dyDescent="0.2">
      <c r="B75" s="127" t="str">
        <f>$B$10</f>
        <v>C13.3</v>
      </c>
      <c r="C75" s="31" t="s">
        <v>2708</v>
      </c>
      <c r="D75" s="32"/>
      <c r="E75" s="32"/>
      <c r="F75" s="33"/>
      <c r="G75" s="32"/>
      <c r="H75" s="34">
        <f>SUM(H9:H74)</f>
        <v>1764950</v>
      </c>
      <c r="I75"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BC753-A46D-4CCF-B831-E3DD5DA9BCA7}">
  <sheetPr codeName="Sheet29"/>
  <dimension ref="B1:I200"/>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C13.4</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IF(D9="","",F9*G9)</f>
        <v/>
      </c>
      <c r="I9" s="18"/>
    </row>
    <row r="10" spans="2:9" x14ac:dyDescent="0.2">
      <c r="B10" s="71" t="s">
        <v>1056</v>
      </c>
      <c r="C10" s="20" t="s">
        <v>1057</v>
      </c>
      <c r="D10" s="22"/>
      <c r="E10" s="22"/>
      <c r="F10" s="22"/>
      <c r="G10" s="41"/>
      <c r="H10" s="17" t="str">
        <f t="shared" ref="H10:H103" si="0">IF(D10="","",F10*G10)</f>
        <v/>
      </c>
      <c r="I10" s="42"/>
    </row>
    <row r="11" spans="2:9" x14ac:dyDescent="0.2">
      <c r="B11" s="50"/>
      <c r="C11" s="14"/>
      <c r="D11" s="22"/>
      <c r="E11" s="22"/>
      <c r="F11" s="22"/>
      <c r="G11" s="41"/>
      <c r="H11" s="17" t="str">
        <f t="shared" si="0"/>
        <v/>
      </c>
      <c r="I11" s="42"/>
    </row>
    <row r="12" spans="2:9" ht="25.5" x14ac:dyDescent="0.2">
      <c r="B12" s="50" t="s">
        <v>1097</v>
      </c>
      <c r="C12" s="14" t="s">
        <v>1058</v>
      </c>
      <c r="D12" s="22"/>
      <c r="E12" s="22"/>
      <c r="F12" s="22"/>
      <c r="G12" s="41"/>
      <c r="H12" s="17" t="str">
        <f t="shared" si="0"/>
        <v/>
      </c>
      <c r="I12" s="42"/>
    </row>
    <row r="13" spans="2:9" x14ac:dyDescent="0.2">
      <c r="B13" s="50"/>
      <c r="C13" s="14"/>
      <c r="D13" s="22"/>
      <c r="E13" s="22"/>
      <c r="F13" s="22"/>
      <c r="G13" s="41"/>
      <c r="H13" s="17" t="str">
        <f t="shared" si="0"/>
        <v/>
      </c>
      <c r="I13" s="42"/>
    </row>
    <row r="14" spans="2:9" x14ac:dyDescent="0.2">
      <c r="B14" s="50" t="s">
        <v>1098</v>
      </c>
      <c r="C14" s="14" t="s">
        <v>1059</v>
      </c>
      <c r="D14" s="22"/>
      <c r="E14" s="22"/>
      <c r="F14" s="23"/>
      <c r="G14" s="24"/>
      <c r="H14" s="17" t="str">
        <f t="shared" si="0"/>
        <v/>
      </c>
      <c r="I14" s="43"/>
    </row>
    <row r="15" spans="2:9" x14ac:dyDescent="0.2">
      <c r="B15" s="50"/>
      <c r="C15" s="14"/>
      <c r="D15" s="22"/>
      <c r="E15" s="22"/>
      <c r="F15" s="23"/>
      <c r="G15" s="24"/>
      <c r="H15" s="17" t="str">
        <f t="shared" si="0"/>
        <v/>
      </c>
      <c r="I15" s="43"/>
    </row>
    <row r="16" spans="2:9" x14ac:dyDescent="0.2">
      <c r="B16" s="50"/>
      <c r="C16" s="184" t="s">
        <v>2834</v>
      </c>
      <c r="D16" s="185" t="s">
        <v>2236</v>
      </c>
      <c r="E16" s="185" t="s">
        <v>10</v>
      </c>
      <c r="F16" s="186">
        <v>240</v>
      </c>
      <c r="G16" s="170">
        <v>2300</v>
      </c>
      <c r="H16" s="17"/>
      <c r="I16" s="43"/>
    </row>
    <row r="17" spans="2:9" x14ac:dyDescent="0.2">
      <c r="B17" s="50"/>
      <c r="C17" s="184"/>
      <c r="D17" s="185"/>
      <c r="E17" s="185"/>
      <c r="F17" s="186"/>
      <c r="G17" s="170"/>
      <c r="H17" s="17"/>
      <c r="I17" s="43"/>
    </row>
    <row r="18" spans="2:9" x14ac:dyDescent="0.2">
      <c r="B18" s="50"/>
      <c r="C18" s="184" t="s">
        <v>2835</v>
      </c>
      <c r="D18" s="185" t="s">
        <v>2236</v>
      </c>
      <c r="E18" s="185" t="s">
        <v>10</v>
      </c>
      <c r="F18" s="186">
        <v>222</v>
      </c>
      <c r="G18" s="170">
        <v>2300</v>
      </c>
      <c r="H18" s="17"/>
      <c r="I18" s="43"/>
    </row>
    <row r="19" spans="2:9" x14ac:dyDescent="0.2">
      <c r="B19" s="50"/>
      <c r="C19" s="184"/>
      <c r="D19" s="185"/>
      <c r="E19" s="185"/>
      <c r="F19" s="186"/>
      <c r="G19" s="170"/>
      <c r="H19" s="17"/>
      <c r="I19" s="43"/>
    </row>
    <row r="20" spans="2:9" x14ac:dyDescent="0.2">
      <c r="B20" s="50"/>
      <c r="C20" s="184" t="s">
        <v>2836</v>
      </c>
      <c r="D20" s="185" t="s">
        <v>2236</v>
      </c>
      <c r="E20" s="185" t="s">
        <v>10</v>
      </c>
      <c r="F20" s="186">
        <v>54</v>
      </c>
      <c r="G20" s="170">
        <v>2300</v>
      </c>
      <c r="H20" s="17"/>
      <c r="I20" s="43"/>
    </row>
    <row r="21" spans="2:9" x14ac:dyDescent="0.2">
      <c r="B21" s="50"/>
      <c r="C21" s="184"/>
      <c r="D21" s="185"/>
      <c r="E21" s="185"/>
      <c r="F21" s="186"/>
      <c r="G21" s="170"/>
      <c r="H21" s="17"/>
      <c r="I21" s="43"/>
    </row>
    <row r="22" spans="2:9" x14ac:dyDescent="0.2">
      <c r="B22" s="50"/>
      <c r="C22" s="184" t="s">
        <v>2837</v>
      </c>
      <c r="D22" s="185" t="s">
        <v>2236</v>
      </c>
      <c r="E22" s="185" t="s">
        <v>10</v>
      </c>
      <c r="F22" s="186">
        <v>48</v>
      </c>
      <c r="G22" s="170">
        <v>2300</v>
      </c>
      <c r="H22" s="17"/>
      <c r="I22" s="43"/>
    </row>
    <row r="23" spans="2:9" x14ac:dyDescent="0.2">
      <c r="B23" s="50"/>
      <c r="C23" s="184"/>
      <c r="D23" s="185"/>
      <c r="E23" s="185"/>
      <c r="F23" s="186"/>
      <c r="G23" s="170"/>
      <c r="H23" s="17"/>
      <c r="I23" s="43"/>
    </row>
    <row r="24" spans="2:9" x14ac:dyDescent="0.2">
      <c r="B24" s="50"/>
      <c r="C24" s="184" t="s">
        <v>2838</v>
      </c>
      <c r="D24" s="185" t="s">
        <v>2236</v>
      </c>
      <c r="E24" s="185" t="s">
        <v>10</v>
      </c>
      <c r="F24" s="186">
        <v>163</v>
      </c>
      <c r="G24" s="170">
        <v>2300</v>
      </c>
      <c r="H24" s="17"/>
      <c r="I24" s="43"/>
    </row>
    <row r="25" spans="2:9" x14ac:dyDescent="0.2">
      <c r="B25" s="50"/>
      <c r="C25" s="184"/>
      <c r="D25" s="185"/>
      <c r="E25" s="185"/>
      <c r="F25" s="186"/>
      <c r="G25" s="170"/>
      <c r="H25" s="17"/>
      <c r="I25" s="43"/>
    </row>
    <row r="26" spans="2:9" x14ac:dyDescent="0.2">
      <c r="B26" s="50"/>
      <c r="C26" s="184" t="s">
        <v>2839</v>
      </c>
      <c r="D26" s="185" t="s">
        <v>2236</v>
      </c>
      <c r="E26" s="185" t="s">
        <v>10</v>
      </c>
      <c r="F26" s="186">
        <v>46</v>
      </c>
      <c r="G26" s="170">
        <v>2300</v>
      </c>
      <c r="H26" s="17"/>
      <c r="I26" s="43"/>
    </row>
    <row r="27" spans="2:9" x14ac:dyDescent="0.2">
      <c r="B27" s="50"/>
      <c r="C27" s="168"/>
      <c r="D27" s="182"/>
      <c r="E27" s="182"/>
      <c r="F27" s="166"/>
      <c r="G27" s="170"/>
      <c r="H27" s="17"/>
      <c r="I27" s="43"/>
    </row>
    <row r="28" spans="2:9" x14ac:dyDescent="0.2">
      <c r="B28" s="50"/>
      <c r="C28" s="168" t="s">
        <v>2840</v>
      </c>
      <c r="D28" s="182" t="s">
        <v>2713</v>
      </c>
      <c r="E28" s="182" t="s">
        <v>10</v>
      </c>
      <c r="F28" s="166">
        <v>13</v>
      </c>
      <c r="G28" s="170">
        <v>2300</v>
      </c>
      <c r="H28" s="17"/>
      <c r="I28" s="43"/>
    </row>
    <row r="29" spans="2:9" x14ac:dyDescent="0.2">
      <c r="B29" s="50"/>
      <c r="C29" s="168"/>
      <c r="D29" s="182"/>
      <c r="E29" s="182"/>
      <c r="F29" s="183"/>
      <c r="G29" s="170"/>
      <c r="H29" s="17"/>
      <c r="I29" s="43"/>
    </row>
    <row r="30" spans="2:9" s="158" customFormat="1" ht="51" x14ac:dyDescent="0.2">
      <c r="B30" s="146" t="s">
        <v>53</v>
      </c>
      <c r="C30" s="142" t="s">
        <v>1060</v>
      </c>
      <c r="D30" s="147" t="s">
        <v>26</v>
      </c>
      <c r="E30" s="147"/>
      <c r="F30" s="148"/>
      <c r="G30" s="149"/>
      <c r="H30" s="151">
        <f t="shared" si="0"/>
        <v>0</v>
      </c>
      <c r="I30" s="155"/>
    </row>
    <row r="31" spans="2:9" s="158" customFormat="1" x14ac:dyDescent="0.2">
      <c r="B31" s="146"/>
      <c r="C31" s="142"/>
      <c r="D31" s="147"/>
      <c r="E31" s="147"/>
      <c r="F31" s="148"/>
      <c r="G31" s="149"/>
      <c r="H31" s="151" t="str">
        <f t="shared" si="0"/>
        <v/>
      </c>
      <c r="I31" s="155"/>
    </row>
    <row r="32" spans="2:9" s="158" customFormat="1" ht="14.25" x14ac:dyDescent="0.2">
      <c r="B32" s="146" t="s">
        <v>55</v>
      </c>
      <c r="C32" s="142" t="s">
        <v>1061</v>
      </c>
      <c r="D32" s="147" t="s">
        <v>26</v>
      </c>
      <c r="E32" s="147"/>
      <c r="F32" s="148"/>
      <c r="G32" s="154"/>
      <c r="H32" s="151">
        <f t="shared" si="0"/>
        <v>0</v>
      </c>
      <c r="I32" s="152"/>
    </row>
    <row r="33" spans="2:9" x14ac:dyDescent="0.2">
      <c r="B33" s="50"/>
      <c r="C33" s="14"/>
      <c r="D33" s="22"/>
      <c r="E33" s="22"/>
      <c r="F33" s="23"/>
      <c r="G33" s="44"/>
      <c r="H33" s="17" t="str">
        <f t="shared" si="0"/>
        <v/>
      </c>
      <c r="I33" s="42"/>
    </row>
    <row r="34" spans="2:9" s="158" customFormat="1" x14ac:dyDescent="0.2">
      <c r="B34" s="146" t="s">
        <v>1099</v>
      </c>
      <c r="C34" s="142" t="s">
        <v>1062</v>
      </c>
      <c r="D34" s="147"/>
      <c r="E34" s="153"/>
      <c r="F34" s="148"/>
      <c r="G34" s="159"/>
      <c r="H34" s="151" t="str">
        <f t="shared" si="0"/>
        <v/>
      </c>
      <c r="I34" s="160"/>
    </row>
    <row r="35" spans="2:9" s="158" customFormat="1" x14ac:dyDescent="0.2">
      <c r="B35" s="146"/>
      <c r="D35" s="147"/>
      <c r="E35" s="153"/>
      <c r="F35" s="148"/>
      <c r="G35" s="159"/>
      <c r="H35" s="151" t="str">
        <f t="shared" si="0"/>
        <v/>
      </c>
      <c r="I35" s="160"/>
    </row>
    <row r="36" spans="2:9" s="158" customFormat="1" ht="63.75" x14ac:dyDescent="0.2">
      <c r="B36" s="146" t="s">
        <v>53</v>
      </c>
      <c r="C36" s="142" t="s">
        <v>1063</v>
      </c>
      <c r="D36" s="147" t="s">
        <v>26</v>
      </c>
      <c r="E36" s="153"/>
      <c r="F36" s="148"/>
      <c r="G36" s="150"/>
      <c r="H36" s="151">
        <f t="shared" si="0"/>
        <v>0</v>
      </c>
      <c r="I36" s="160"/>
    </row>
    <row r="37" spans="2:9" s="158" customFormat="1" x14ac:dyDescent="0.2">
      <c r="B37" s="146"/>
      <c r="C37" s="142"/>
      <c r="D37" s="147"/>
      <c r="E37" s="153"/>
      <c r="F37" s="148"/>
      <c r="G37" s="159"/>
      <c r="H37" s="151" t="str">
        <f t="shared" si="0"/>
        <v/>
      </c>
      <c r="I37" s="160"/>
    </row>
    <row r="38" spans="2:9" s="158" customFormat="1" ht="14.25" x14ac:dyDescent="0.2">
      <c r="B38" s="146" t="s">
        <v>55</v>
      </c>
      <c r="C38" s="142" t="s">
        <v>1061</v>
      </c>
      <c r="D38" s="147" t="s">
        <v>26</v>
      </c>
      <c r="E38" s="153"/>
      <c r="F38" s="148"/>
      <c r="G38" s="156"/>
      <c r="H38" s="151">
        <f t="shared" si="0"/>
        <v>0</v>
      </c>
      <c r="I38" s="160"/>
    </row>
    <row r="39" spans="2:9" s="158" customFormat="1" x14ac:dyDescent="0.2">
      <c r="B39" s="146"/>
      <c r="C39" s="142"/>
      <c r="D39" s="147"/>
      <c r="E39" s="153"/>
      <c r="F39" s="148"/>
      <c r="G39" s="159"/>
      <c r="H39" s="151" t="str">
        <f t="shared" si="0"/>
        <v/>
      </c>
      <c r="I39" s="160"/>
    </row>
    <row r="40" spans="2:9" s="158" customFormat="1" x14ac:dyDescent="0.2">
      <c r="B40" s="146" t="s">
        <v>1100</v>
      </c>
      <c r="C40" s="142" t="s">
        <v>1064</v>
      </c>
      <c r="D40" s="147"/>
      <c r="E40" s="147"/>
      <c r="F40" s="148"/>
      <c r="G40" s="150"/>
      <c r="H40" s="151" t="str">
        <f t="shared" si="0"/>
        <v/>
      </c>
      <c r="I40" s="155"/>
    </row>
    <row r="41" spans="2:9" s="158" customFormat="1" x14ac:dyDescent="0.2">
      <c r="B41" s="146"/>
      <c r="C41" s="142"/>
      <c r="D41" s="147"/>
      <c r="E41" s="143"/>
      <c r="F41" s="144"/>
      <c r="G41" s="145"/>
      <c r="H41" s="151" t="str">
        <f t="shared" si="0"/>
        <v/>
      </c>
      <c r="I41" s="157"/>
    </row>
    <row r="42" spans="2:9" s="161" customFormat="1" ht="51" x14ac:dyDescent="0.2">
      <c r="B42" s="146" t="s">
        <v>53</v>
      </c>
      <c r="C42" s="142" t="s">
        <v>1065</v>
      </c>
      <c r="D42" s="147" t="s">
        <v>26</v>
      </c>
      <c r="E42" s="143"/>
      <c r="F42" s="144"/>
      <c r="G42" s="145"/>
      <c r="H42" s="151">
        <f t="shared" si="0"/>
        <v>0</v>
      </c>
      <c r="I42" s="157"/>
    </row>
    <row r="43" spans="2:9" s="158" customFormat="1" x14ac:dyDescent="0.2">
      <c r="B43" s="146"/>
      <c r="C43" s="142"/>
      <c r="D43" s="147"/>
      <c r="E43" s="147"/>
      <c r="F43" s="148"/>
      <c r="G43" s="150"/>
      <c r="H43" s="151" t="str">
        <f t="shared" si="0"/>
        <v/>
      </c>
      <c r="I43" s="155"/>
    </row>
    <row r="44" spans="2:9" s="158" customFormat="1" ht="14.25" x14ac:dyDescent="0.2">
      <c r="B44" s="146" t="s">
        <v>55</v>
      </c>
      <c r="C44" s="142" t="s">
        <v>1066</v>
      </c>
      <c r="D44" s="147" t="s">
        <v>26</v>
      </c>
      <c r="E44" s="147"/>
      <c r="F44" s="148"/>
      <c r="G44" s="150"/>
      <c r="H44" s="151">
        <f t="shared" si="0"/>
        <v>0</v>
      </c>
      <c r="I44" s="155"/>
    </row>
    <row r="45" spans="2:9" s="158" customFormat="1" x14ac:dyDescent="0.2">
      <c r="B45" s="146"/>
      <c r="C45" s="142"/>
      <c r="D45" s="147"/>
      <c r="E45" s="147"/>
      <c r="F45" s="148"/>
      <c r="G45" s="162"/>
      <c r="H45" s="151" t="str">
        <f t="shared" si="0"/>
        <v/>
      </c>
      <c r="I45" s="152"/>
    </row>
    <row r="46" spans="2:9" s="158" customFormat="1" ht="25.5" x14ac:dyDescent="0.2">
      <c r="B46" s="146" t="s">
        <v>1101</v>
      </c>
      <c r="C46" s="142" t="s">
        <v>1067</v>
      </c>
      <c r="D46" s="147"/>
      <c r="E46" s="147"/>
      <c r="F46" s="148"/>
      <c r="G46" s="162"/>
      <c r="H46" s="151" t="str">
        <f t="shared" si="0"/>
        <v/>
      </c>
      <c r="I46" s="152"/>
    </row>
    <row r="47" spans="2:9" s="158" customFormat="1" x14ac:dyDescent="0.2">
      <c r="B47" s="146"/>
      <c r="C47" s="142"/>
      <c r="D47" s="147"/>
      <c r="E47" s="147"/>
      <c r="F47" s="148"/>
      <c r="G47" s="156"/>
      <c r="H47" s="151" t="str">
        <f t="shared" si="0"/>
        <v/>
      </c>
      <c r="I47" s="152"/>
    </row>
    <row r="48" spans="2:9" s="158" customFormat="1" ht="14.25" x14ac:dyDescent="0.2">
      <c r="B48" s="146" t="s">
        <v>1102</v>
      </c>
      <c r="C48" s="142" t="s">
        <v>1068</v>
      </c>
      <c r="D48" s="147" t="s">
        <v>26</v>
      </c>
      <c r="E48" s="147"/>
      <c r="F48" s="148"/>
      <c r="G48" s="156"/>
      <c r="H48" s="151">
        <f t="shared" si="0"/>
        <v>0</v>
      </c>
      <c r="I48" s="152"/>
    </row>
    <row r="49" spans="2:9" s="158" customFormat="1" x14ac:dyDescent="0.2">
      <c r="B49" s="146"/>
      <c r="C49" s="142"/>
      <c r="D49" s="147"/>
      <c r="E49" s="147"/>
      <c r="F49" s="147"/>
      <c r="G49" s="154"/>
      <c r="H49" s="151" t="str">
        <f t="shared" si="0"/>
        <v/>
      </c>
      <c r="I49" s="152"/>
    </row>
    <row r="50" spans="2:9" s="158" customFormat="1" ht="14.25" x14ac:dyDescent="0.2">
      <c r="B50" s="146" t="s">
        <v>1103</v>
      </c>
      <c r="C50" s="142" t="s">
        <v>1069</v>
      </c>
      <c r="D50" s="147" t="s">
        <v>26</v>
      </c>
      <c r="E50" s="147"/>
      <c r="F50" s="147"/>
      <c r="G50" s="154"/>
      <c r="H50" s="151">
        <f t="shared" si="0"/>
        <v>0</v>
      </c>
      <c r="I50" s="152"/>
    </row>
    <row r="51" spans="2:9" s="158" customFormat="1" x14ac:dyDescent="0.2">
      <c r="B51" s="146"/>
      <c r="C51" s="142"/>
      <c r="D51" s="147"/>
      <c r="E51" s="147"/>
      <c r="F51" s="147"/>
      <c r="G51" s="150"/>
      <c r="H51" s="151" t="str">
        <f t="shared" si="0"/>
        <v/>
      </c>
      <c r="I51" s="152"/>
    </row>
    <row r="52" spans="2:9" s="158" customFormat="1" ht="25.5" x14ac:dyDescent="0.2">
      <c r="B52" s="146" t="s">
        <v>1104</v>
      </c>
      <c r="C52" s="142" t="s">
        <v>1070</v>
      </c>
      <c r="D52" s="147"/>
      <c r="E52" s="147"/>
      <c r="F52" s="147"/>
      <c r="G52" s="150"/>
      <c r="H52" s="151" t="str">
        <f t="shared" si="0"/>
        <v/>
      </c>
      <c r="I52" s="152"/>
    </row>
    <row r="53" spans="2:9" s="158" customFormat="1" x14ac:dyDescent="0.2">
      <c r="B53" s="146"/>
      <c r="C53" s="142"/>
      <c r="D53" s="147"/>
      <c r="E53" s="147"/>
      <c r="F53" s="147"/>
      <c r="G53" s="150"/>
      <c r="H53" s="151" t="str">
        <f t="shared" si="0"/>
        <v/>
      </c>
      <c r="I53" s="152"/>
    </row>
    <row r="54" spans="2:9" s="158" customFormat="1" x14ac:dyDescent="0.2">
      <c r="B54" s="146" t="s">
        <v>1105</v>
      </c>
      <c r="C54" s="142" t="s">
        <v>1059</v>
      </c>
      <c r="D54" s="147"/>
      <c r="E54" s="147"/>
      <c r="F54" s="147"/>
      <c r="G54" s="150"/>
      <c r="H54" s="151" t="str">
        <f t="shared" si="0"/>
        <v/>
      </c>
      <c r="I54" s="152"/>
    </row>
    <row r="55" spans="2:9" s="158" customFormat="1" x14ac:dyDescent="0.2">
      <c r="B55" s="146"/>
      <c r="C55" s="142"/>
      <c r="D55" s="147"/>
      <c r="E55" s="147"/>
      <c r="F55" s="147"/>
      <c r="G55" s="150"/>
      <c r="H55" s="151" t="str">
        <f t="shared" si="0"/>
        <v/>
      </c>
      <c r="I55" s="152"/>
    </row>
    <row r="56" spans="2:9" s="158" customFormat="1" ht="51" x14ac:dyDescent="0.2">
      <c r="B56" s="146" t="s">
        <v>53</v>
      </c>
      <c r="C56" s="142" t="s">
        <v>1060</v>
      </c>
      <c r="D56" s="147" t="s">
        <v>26</v>
      </c>
      <c r="E56" s="147"/>
      <c r="F56" s="147"/>
      <c r="G56" s="150"/>
      <c r="H56" s="151">
        <f t="shared" si="0"/>
        <v>0</v>
      </c>
      <c r="I56" s="152"/>
    </row>
    <row r="57" spans="2:9" s="158" customFormat="1" x14ac:dyDescent="0.2">
      <c r="B57" s="146"/>
      <c r="C57" s="142"/>
      <c r="D57" s="147"/>
      <c r="E57" s="147"/>
      <c r="F57" s="147"/>
      <c r="G57" s="150"/>
      <c r="H57" s="151" t="str">
        <f t="shared" si="0"/>
        <v/>
      </c>
      <c r="I57" s="152"/>
    </row>
    <row r="58" spans="2:9" s="158" customFormat="1" ht="14.25" x14ac:dyDescent="0.2">
      <c r="B58" s="146" t="s">
        <v>55</v>
      </c>
      <c r="C58" s="142" t="s">
        <v>1071</v>
      </c>
      <c r="D58" s="147" t="s">
        <v>26</v>
      </c>
      <c r="E58" s="147"/>
      <c r="F58" s="147"/>
      <c r="G58" s="150"/>
      <c r="H58" s="151">
        <f t="shared" si="0"/>
        <v>0</v>
      </c>
      <c r="I58" s="152"/>
    </row>
    <row r="59" spans="2:9" s="158" customFormat="1" x14ac:dyDescent="0.2">
      <c r="B59" s="146"/>
      <c r="C59" s="142"/>
      <c r="D59" s="147"/>
      <c r="E59" s="147"/>
      <c r="F59" s="147"/>
      <c r="G59" s="150"/>
      <c r="H59" s="151" t="str">
        <f t="shared" si="0"/>
        <v/>
      </c>
      <c r="I59" s="152"/>
    </row>
    <row r="60" spans="2:9" s="158" customFormat="1" x14ac:dyDescent="0.2">
      <c r="B60" s="146" t="s">
        <v>1106</v>
      </c>
      <c r="C60" s="142" t="s">
        <v>1062</v>
      </c>
      <c r="D60" s="147"/>
      <c r="E60" s="147"/>
      <c r="F60" s="147"/>
      <c r="G60" s="150"/>
      <c r="H60" s="151" t="str">
        <f t="shared" si="0"/>
        <v/>
      </c>
      <c r="I60" s="152"/>
    </row>
    <row r="61" spans="2:9" s="158" customFormat="1" x14ac:dyDescent="0.2">
      <c r="B61" s="146"/>
      <c r="C61" s="142"/>
      <c r="D61" s="147"/>
      <c r="E61" s="147"/>
      <c r="F61" s="147"/>
      <c r="G61" s="150"/>
      <c r="H61" s="151" t="str">
        <f t="shared" si="0"/>
        <v/>
      </c>
      <c r="I61" s="152"/>
    </row>
    <row r="62" spans="2:9" s="158" customFormat="1" ht="63.75" x14ac:dyDescent="0.2">
      <c r="B62" s="146" t="s">
        <v>53</v>
      </c>
      <c r="C62" s="142" t="s">
        <v>1063</v>
      </c>
      <c r="D62" s="147" t="s">
        <v>26</v>
      </c>
      <c r="E62" s="147"/>
      <c r="F62" s="147"/>
      <c r="G62" s="150"/>
      <c r="H62" s="151">
        <f t="shared" si="0"/>
        <v>0</v>
      </c>
      <c r="I62" s="152"/>
    </row>
    <row r="63" spans="2:9" s="158" customFormat="1" x14ac:dyDescent="0.2">
      <c r="B63" s="146"/>
      <c r="C63" s="142"/>
      <c r="D63" s="147"/>
      <c r="E63" s="147"/>
      <c r="F63" s="147"/>
      <c r="G63" s="150"/>
      <c r="H63" s="151" t="str">
        <f t="shared" si="0"/>
        <v/>
      </c>
      <c r="I63" s="152"/>
    </row>
    <row r="64" spans="2:9" s="158" customFormat="1" ht="14.25" x14ac:dyDescent="0.2">
      <c r="B64" s="146" t="s">
        <v>55</v>
      </c>
      <c r="C64" s="142" t="s">
        <v>1071</v>
      </c>
      <c r="D64" s="147" t="s">
        <v>26</v>
      </c>
      <c r="E64" s="147"/>
      <c r="F64" s="147"/>
      <c r="G64" s="150"/>
      <c r="H64" s="151">
        <f t="shared" si="0"/>
        <v>0</v>
      </c>
      <c r="I64" s="152"/>
    </row>
    <row r="65" spans="2:9" s="158" customFormat="1" x14ac:dyDescent="0.2">
      <c r="B65" s="146"/>
      <c r="C65" s="142"/>
      <c r="D65" s="147"/>
      <c r="E65" s="147"/>
      <c r="F65" s="147"/>
      <c r="G65" s="150"/>
      <c r="H65" s="151"/>
      <c r="I65" s="152"/>
    </row>
    <row r="66" spans="2:9" s="158" customFormat="1" x14ac:dyDescent="0.2">
      <c r="B66" s="146"/>
      <c r="C66" s="142"/>
      <c r="D66" s="147"/>
      <c r="E66" s="147"/>
      <c r="F66" s="147"/>
      <c r="G66" s="150"/>
      <c r="H66" s="151"/>
      <c r="I66" s="152"/>
    </row>
    <row r="67" spans="2:9" s="158" customFormat="1" x14ac:dyDescent="0.2">
      <c r="B67" s="146"/>
      <c r="C67" s="142"/>
      <c r="D67" s="147"/>
      <c r="E67" s="147"/>
      <c r="F67" s="147"/>
      <c r="G67" s="150"/>
      <c r="H67" s="151"/>
      <c r="I67" s="152"/>
    </row>
    <row r="68" spans="2:9" s="158" customFormat="1" x14ac:dyDescent="0.2">
      <c r="B68" s="146"/>
      <c r="C68" s="142"/>
      <c r="D68" s="147"/>
      <c r="E68" s="147"/>
      <c r="F68" s="147"/>
      <c r="G68" s="150"/>
      <c r="H68" s="151"/>
      <c r="I68" s="152"/>
    </row>
    <row r="69" spans="2:9" s="158" customFormat="1" x14ac:dyDescent="0.2">
      <c r="B69" s="146"/>
      <c r="C69" s="142"/>
      <c r="D69" s="147"/>
      <c r="E69" s="147"/>
      <c r="F69" s="147"/>
      <c r="G69" s="150"/>
      <c r="H69" s="151" t="str">
        <f t="shared" si="0"/>
        <v/>
      </c>
      <c r="I69" s="152"/>
    </row>
    <row r="70" spans="2:9" x14ac:dyDescent="0.2">
      <c r="B70" s="50"/>
      <c r="C70" s="14"/>
      <c r="D70" s="22"/>
      <c r="E70" s="22"/>
      <c r="F70" s="22"/>
      <c r="G70" s="39"/>
      <c r="H70" s="17"/>
      <c r="I70" s="42"/>
    </row>
    <row r="71" spans="2:9" s="30" customFormat="1" ht="19.5" customHeight="1" x14ac:dyDescent="0.2">
      <c r="B71" s="106" t="str">
        <f>$B$10</f>
        <v>C13.4</v>
      </c>
      <c r="C71" s="31" t="s">
        <v>14</v>
      </c>
      <c r="D71" s="32"/>
      <c r="E71" s="32"/>
      <c r="F71" s="33"/>
      <c r="G71" s="32"/>
      <c r="H71" s="34">
        <f>SUM(H9:H70)</f>
        <v>0</v>
      </c>
      <c r="I71" s="35"/>
    </row>
    <row r="72" spans="2:9" x14ac:dyDescent="0.2">
      <c r="B72" s="449" t="str">
        <f>Client1</f>
        <v>Province of KwaZulu-Natal</v>
      </c>
      <c r="C72" s="449"/>
      <c r="D72" s="449"/>
      <c r="E72" s="449"/>
      <c r="F72" s="450" t="str">
        <f>"Contract No. "&amp;ContractNo</f>
        <v>Contract No. ZNB01127/00000/00/HOD/INF/21/T</v>
      </c>
      <c r="G72" s="450"/>
      <c r="H72" s="450"/>
    </row>
    <row r="73" spans="2:9" x14ac:dyDescent="0.2">
      <c r="B73" s="449" t="str">
        <f>Client2</f>
        <v>Department of Transport</v>
      </c>
      <c r="C73" s="449"/>
      <c r="D73" s="449"/>
      <c r="E73" s="449"/>
      <c r="F73" s="450"/>
      <c r="G73" s="450"/>
      <c r="H73" s="450"/>
    </row>
    <row r="74" spans="2:9" x14ac:dyDescent="0.2">
      <c r="B74" s="452"/>
      <c r="C74" s="452"/>
      <c r="D74" s="452"/>
      <c r="E74" s="452"/>
      <c r="F74" s="451"/>
      <c r="G74" s="451"/>
      <c r="H74" s="451"/>
    </row>
    <row r="75" spans="2:9" x14ac:dyDescent="0.2">
      <c r="B75" s="443" t="s">
        <v>8</v>
      </c>
      <c r="C75" s="444"/>
      <c r="D75" s="444"/>
      <c r="E75" s="444"/>
      <c r="F75" s="444"/>
      <c r="G75" s="444"/>
      <c r="H75" s="453" t="str">
        <f>$H$4</f>
        <v>CHAPTER C13.4</v>
      </c>
      <c r="I75" s="6"/>
    </row>
    <row r="76" spans="2:9" x14ac:dyDescent="0.2">
      <c r="B76" s="445" t="str">
        <f>ContractDescription</f>
        <v>REHABILITATION OF PROVINCIAL ROAD P47-3 (KM 38.00 TO KM 48.00) IN THE EMPANGENI REGION</v>
      </c>
      <c r="C76" s="446"/>
      <c r="D76" s="446"/>
      <c r="E76" s="446"/>
      <c r="F76" s="446"/>
      <c r="G76" s="446"/>
      <c r="H76" s="450"/>
      <c r="I76" s="8"/>
    </row>
    <row r="77" spans="2:9" x14ac:dyDescent="0.2">
      <c r="B77" s="445"/>
      <c r="C77" s="446"/>
      <c r="D77" s="446"/>
      <c r="E77" s="446"/>
      <c r="F77" s="446"/>
      <c r="G77" s="446"/>
      <c r="H77" s="450"/>
      <c r="I77" s="8"/>
    </row>
    <row r="78" spans="2:9" x14ac:dyDescent="0.2">
      <c r="B78" s="447"/>
      <c r="C78" s="448"/>
      <c r="D78" s="448"/>
      <c r="E78" s="448"/>
      <c r="F78" s="448"/>
      <c r="G78" s="448"/>
      <c r="H78" s="451"/>
      <c r="I78" s="8"/>
    </row>
    <row r="79" spans="2:9" s="9" customFormat="1" ht="24.95" customHeight="1" x14ac:dyDescent="0.2">
      <c r="B79" s="72" t="s">
        <v>0</v>
      </c>
      <c r="C79" s="11" t="s">
        <v>1</v>
      </c>
      <c r="D79" s="11" t="s">
        <v>2</v>
      </c>
      <c r="E79" s="11" t="s">
        <v>10</v>
      </c>
      <c r="F79" s="11" t="s">
        <v>3</v>
      </c>
      <c r="G79" s="11" t="s">
        <v>4</v>
      </c>
      <c r="H79" s="11" t="s">
        <v>5</v>
      </c>
      <c r="I79" s="12"/>
    </row>
    <row r="80" spans="2:9" s="30" customFormat="1" ht="19.5" customHeight="1" x14ac:dyDescent="0.2">
      <c r="B80" s="76"/>
      <c r="C80" s="31" t="s">
        <v>29</v>
      </c>
      <c r="D80" s="32"/>
      <c r="E80" s="32"/>
      <c r="F80" s="33"/>
      <c r="G80" s="32"/>
      <c r="H80" s="34">
        <f>H71</f>
        <v>0</v>
      </c>
      <c r="I80" s="35"/>
    </row>
    <row r="81" spans="2:9" s="158" customFormat="1" x14ac:dyDescent="0.2">
      <c r="B81" s="146"/>
      <c r="C81" s="142"/>
      <c r="D81" s="147"/>
      <c r="E81" s="147"/>
      <c r="F81" s="147"/>
      <c r="G81" s="150"/>
      <c r="H81" s="151"/>
      <c r="I81" s="152"/>
    </row>
    <row r="82" spans="2:9" s="158" customFormat="1" x14ac:dyDescent="0.2">
      <c r="B82" s="146" t="s">
        <v>1107</v>
      </c>
      <c r="C82" s="142" t="s">
        <v>1064</v>
      </c>
      <c r="D82" s="147"/>
      <c r="E82" s="147"/>
      <c r="F82" s="147"/>
      <c r="G82" s="150"/>
      <c r="H82" s="151" t="str">
        <f t="shared" si="0"/>
        <v/>
      </c>
      <c r="I82" s="152"/>
    </row>
    <row r="83" spans="2:9" s="158" customFormat="1" x14ac:dyDescent="0.2">
      <c r="B83" s="146"/>
      <c r="C83" s="142"/>
      <c r="D83" s="147"/>
      <c r="E83" s="147"/>
      <c r="F83" s="147"/>
      <c r="G83" s="150"/>
      <c r="H83" s="151" t="str">
        <f t="shared" si="0"/>
        <v/>
      </c>
      <c r="I83" s="152"/>
    </row>
    <row r="84" spans="2:9" s="158" customFormat="1" ht="51" x14ac:dyDescent="0.2">
      <c r="B84" s="146" t="s">
        <v>53</v>
      </c>
      <c r="C84" s="142" t="s">
        <v>1065</v>
      </c>
      <c r="D84" s="147" t="s">
        <v>26</v>
      </c>
      <c r="E84" s="147"/>
      <c r="F84" s="147"/>
      <c r="G84" s="150"/>
      <c r="H84" s="151">
        <f t="shared" si="0"/>
        <v>0</v>
      </c>
      <c r="I84" s="152"/>
    </row>
    <row r="85" spans="2:9" s="158" customFormat="1" x14ac:dyDescent="0.2">
      <c r="B85" s="146"/>
      <c r="C85" s="142"/>
      <c r="D85" s="153"/>
      <c r="E85" s="153"/>
      <c r="F85" s="153"/>
      <c r="G85" s="150"/>
      <c r="H85" s="151" t="str">
        <f t="shared" si="0"/>
        <v/>
      </c>
      <c r="I85" s="160"/>
    </row>
    <row r="86" spans="2:9" s="158" customFormat="1" ht="14.25" x14ac:dyDescent="0.2">
      <c r="B86" s="146" t="s">
        <v>55</v>
      </c>
      <c r="C86" s="142" t="s">
        <v>1071</v>
      </c>
      <c r="D86" s="147" t="s">
        <v>26</v>
      </c>
      <c r="E86" s="147"/>
      <c r="F86" s="147"/>
      <c r="G86" s="150"/>
      <c r="H86" s="151">
        <f t="shared" si="0"/>
        <v>0</v>
      </c>
      <c r="I86" s="152"/>
    </row>
    <row r="87" spans="2:9" s="158" customFormat="1" x14ac:dyDescent="0.2">
      <c r="B87" s="146"/>
      <c r="C87" s="142"/>
      <c r="D87" s="153"/>
      <c r="E87" s="153"/>
      <c r="F87" s="153"/>
      <c r="G87" s="150"/>
      <c r="H87" s="151" t="str">
        <f t="shared" si="0"/>
        <v/>
      </c>
      <c r="I87" s="163"/>
    </row>
    <row r="88" spans="2:9" s="158" customFormat="1" ht="38.25" x14ac:dyDescent="0.2">
      <c r="B88" s="146" t="s">
        <v>1108</v>
      </c>
      <c r="C88" s="142" t="s">
        <v>1072</v>
      </c>
      <c r="D88" s="153"/>
      <c r="E88" s="153"/>
      <c r="F88" s="153"/>
      <c r="G88" s="150"/>
      <c r="H88" s="151" t="str">
        <f t="shared" si="0"/>
        <v/>
      </c>
      <c r="I88" s="160"/>
    </row>
    <row r="89" spans="2:9" s="158" customFormat="1" x14ac:dyDescent="0.2">
      <c r="B89" s="146"/>
      <c r="C89" s="142"/>
      <c r="D89" s="147"/>
      <c r="E89" s="147"/>
      <c r="F89" s="147"/>
      <c r="G89" s="150"/>
      <c r="H89" s="151" t="str">
        <f t="shared" si="0"/>
        <v/>
      </c>
      <c r="I89" s="152"/>
    </row>
    <row r="90" spans="2:9" s="158" customFormat="1" ht="25.5" x14ac:dyDescent="0.2">
      <c r="B90" s="146" t="s">
        <v>1109</v>
      </c>
      <c r="C90" s="142" t="s">
        <v>1073</v>
      </c>
      <c r="D90" s="147" t="s">
        <v>26</v>
      </c>
      <c r="E90" s="147"/>
      <c r="F90" s="147"/>
      <c r="G90" s="150"/>
      <c r="H90" s="151">
        <f t="shared" si="0"/>
        <v>0</v>
      </c>
      <c r="I90" s="152"/>
    </row>
    <row r="91" spans="2:9" s="158" customFormat="1" x14ac:dyDescent="0.2">
      <c r="B91" s="146"/>
      <c r="C91" s="142"/>
      <c r="D91" s="147"/>
      <c r="E91" s="147"/>
      <c r="F91" s="147"/>
      <c r="G91" s="150"/>
      <c r="H91" s="151" t="str">
        <f t="shared" si="0"/>
        <v/>
      </c>
      <c r="I91" s="152"/>
    </row>
    <row r="92" spans="2:9" s="158" customFormat="1" ht="25.5" x14ac:dyDescent="0.2">
      <c r="B92" s="146" t="s">
        <v>1112</v>
      </c>
      <c r="C92" s="142" t="s">
        <v>1074</v>
      </c>
      <c r="D92" s="147"/>
      <c r="E92" s="147"/>
      <c r="F92" s="147"/>
      <c r="G92" s="150"/>
      <c r="H92" s="151" t="str">
        <f t="shared" si="0"/>
        <v/>
      </c>
      <c r="I92" s="152"/>
    </row>
    <row r="93" spans="2:9" s="158" customFormat="1" x14ac:dyDescent="0.2">
      <c r="B93" s="146"/>
      <c r="C93" s="142"/>
      <c r="D93" s="147"/>
      <c r="E93" s="147"/>
      <c r="F93" s="147"/>
      <c r="G93" s="150"/>
      <c r="H93" s="151" t="str">
        <f t="shared" si="0"/>
        <v/>
      </c>
      <c r="I93" s="152"/>
    </row>
    <row r="94" spans="2:9" s="158" customFormat="1" ht="25.5" x14ac:dyDescent="0.2">
      <c r="B94" s="146" t="s">
        <v>1110</v>
      </c>
      <c r="C94" s="142" t="s">
        <v>1075</v>
      </c>
      <c r="D94" s="147" t="s">
        <v>86</v>
      </c>
      <c r="E94" s="147"/>
      <c r="F94" s="147"/>
      <c r="G94" s="150"/>
      <c r="H94" s="151">
        <f t="shared" si="0"/>
        <v>0</v>
      </c>
      <c r="I94" s="152"/>
    </row>
    <row r="95" spans="2:9" s="158" customFormat="1" x14ac:dyDescent="0.2">
      <c r="B95" s="146"/>
      <c r="C95" s="142"/>
      <c r="D95" s="147"/>
      <c r="E95" s="147"/>
      <c r="F95" s="147"/>
      <c r="G95" s="150"/>
      <c r="H95" s="151" t="str">
        <f t="shared" si="0"/>
        <v/>
      </c>
      <c r="I95" s="152"/>
    </row>
    <row r="96" spans="2:9" s="158" customFormat="1" ht="25.5" x14ac:dyDescent="0.2">
      <c r="B96" s="146" t="s">
        <v>1111</v>
      </c>
      <c r="C96" s="142" t="s">
        <v>1076</v>
      </c>
      <c r="D96" s="147" t="s">
        <v>86</v>
      </c>
      <c r="E96" s="147"/>
      <c r="F96" s="147"/>
      <c r="G96" s="150"/>
      <c r="H96" s="151">
        <f t="shared" si="0"/>
        <v>0</v>
      </c>
      <c r="I96" s="152"/>
    </row>
    <row r="97" spans="2:9" s="158" customFormat="1" x14ac:dyDescent="0.2">
      <c r="B97" s="146"/>
      <c r="C97" s="142"/>
      <c r="D97" s="147"/>
      <c r="E97" s="147"/>
      <c r="F97" s="147"/>
      <c r="G97" s="150"/>
      <c r="H97" s="151" t="str">
        <f t="shared" si="0"/>
        <v/>
      </c>
      <c r="I97" s="152"/>
    </row>
    <row r="98" spans="2:9" s="158" customFormat="1" ht="27.75" customHeight="1" x14ac:dyDescent="0.2">
      <c r="B98" s="146" t="s">
        <v>1113</v>
      </c>
      <c r="C98" s="142" t="s">
        <v>1077</v>
      </c>
      <c r="D98" s="147"/>
      <c r="E98" s="147"/>
      <c r="F98" s="147"/>
      <c r="G98" s="150"/>
      <c r="H98" s="151" t="str">
        <f t="shared" si="0"/>
        <v/>
      </c>
      <c r="I98" s="152"/>
    </row>
    <row r="99" spans="2:9" s="158" customFormat="1" x14ac:dyDescent="0.2">
      <c r="B99" s="146"/>
      <c r="C99" s="142"/>
      <c r="D99" s="147"/>
      <c r="E99" s="147"/>
      <c r="F99" s="147"/>
      <c r="G99" s="150"/>
      <c r="H99" s="151" t="str">
        <f t="shared" si="0"/>
        <v/>
      </c>
      <c r="I99" s="152"/>
    </row>
    <row r="100" spans="2:9" s="158" customFormat="1" ht="25.5" x14ac:dyDescent="0.2">
      <c r="B100" s="146" t="s">
        <v>1114</v>
      </c>
      <c r="C100" s="142" t="s">
        <v>1078</v>
      </c>
      <c r="D100" s="147" t="s">
        <v>86</v>
      </c>
      <c r="E100" s="147"/>
      <c r="F100" s="147"/>
      <c r="G100" s="150"/>
      <c r="H100" s="151">
        <f t="shared" si="0"/>
        <v>0</v>
      </c>
      <c r="I100" s="152"/>
    </row>
    <row r="101" spans="2:9" s="158" customFormat="1" x14ac:dyDescent="0.2">
      <c r="B101" s="146"/>
      <c r="C101" s="142"/>
      <c r="D101" s="147"/>
      <c r="E101" s="147"/>
      <c r="F101" s="147"/>
      <c r="G101" s="150"/>
      <c r="H101" s="151" t="str">
        <f t="shared" si="0"/>
        <v/>
      </c>
      <c r="I101" s="152"/>
    </row>
    <row r="102" spans="2:9" s="158" customFormat="1" x14ac:dyDescent="0.2">
      <c r="B102" s="146" t="s">
        <v>1115</v>
      </c>
      <c r="C102" s="142" t="s">
        <v>1079</v>
      </c>
      <c r="D102" s="147"/>
      <c r="E102" s="147"/>
      <c r="F102" s="147"/>
      <c r="G102" s="150"/>
      <c r="H102" s="151" t="str">
        <f t="shared" si="0"/>
        <v/>
      </c>
      <c r="I102" s="152"/>
    </row>
    <row r="103" spans="2:9" s="158" customFormat="1" x14ac:dyDescent="0.2">
      <c r="B103" s="146"/>
      <c r="C103" s="142"/>
      <c r="D103" s="147"/>
      <c r="E103" s="147"/>
      <c r="F103" s="147"/>
      <c r="G103" s="150"/>
      <c r="H103" s="151" t="str">
        <f t="shared" si="0"/>
        <v/>
      </c>
      <c r="I103" s="152"/>
    </row>
    <row r="104" spans="2:9" s="158" customFormat="1" x14ac:dyDescent="0.2">
      <c r="B104" s="146" t="s">
        <v>1116</v>
      </c>
      <c r="C104" s="142" t="s">
        <v>1080</v>
      </c>
      <c r="D104" s="147"/>
      <c r="E104" s="147"/>
      <c r="F104" s="147"/>
      <c r="G104" s="150"/>
      <c r="H104" s="151" t="str">
        <f t="shared" ref="H104:H160" si="1">IF(D104="","",F104*G104)</f>
        <v/>
      </c>
      <c r="I104" s="152"/>
    </row>
    <row r="105" spans="2:9" s="158" customFormat="1" x14ac:dyDescent="0.2">
      <c r="B105" s="146"/>
      <c r="C105" s="142"/>
      <c r="D105" s="147"/>
      <c r="E105" s="147"/>
      <c r="F105" s="147"/>
      <c r="G105" s="150"/>
      <c r="H105" s="151" t="str">
        <f t="shared" si="1"/>
        <v/>
      </c>
      <c r="I105" s="152"/>
    </row>
    <row r="106" spans="2:9" s="158" customFormat="1" ht="25.5" x14ac:dyDescent="0.2">
      <c r="B106" s="146" t="s">
        <v>53</v>
      </c>
      <c r="C106" s="142" t="s">
        <v>1081</v>
      </c>
      <c r="D106" s="147" t="s">
        <v>26</v>
      </c>
      <c r="E106" s="147"/>
      <c r="F106" s="147"/>
      <c r="G106" s="150"/>
      <c r="H106" s="151">
        <f t="shared" si="1"/>
        <v>0</v>
      </c>
      <c r="I106" s="152"/>
    </row>
    <row r="107" spans="2:9" s="158" customFormat="1" x14ac:dyDescent="0.2">
      <c r="B107" s="146"/>
      <c r="C107" s="142"/>
      <c r="D107" s="147"/>
      <c r="E107" s="147"/>
      <c r="F107" s="147"/>
      <c r="G107" s="150"/>
      <c r="H107" s="151" t="str">
        <f t="shared" si="1"/>
        <v/>
      </c>
      <c r="I107" s="152"/>
    </row>
    <row r="108" spans="2:9" s="158" customFormat="1" ht="25.5" x14ac:dyDescent="0.2">
      <c r="B108" s="146" t="s">
        <v>55</v>
      </c>
      <c r="C108" s="142" t="s">
        <v>1082</v>
      </c>
      <c r="D108" s="147" t="s">
        <v>26</v>
      </c>
      <c r="E108" s="147"/>
      <c r="F108" s="147"/>
      <c r="G108" s="150"/>
      <c r="H108" s="151">
        <f t="shared" si="1"/>
        <v>0</v>
      </c>
      <c r="I108" s="152"/>
    </row>
    <row r="109" spans="2:9" s="158" customFormat="1" x14ac:dyDescent="0.2">
      <c r="B109" s="146"/>
      <c r="C109" s="142"/>
      <c r="D109" s="147"/>
      <c r="E109" s="147"/>
      <c r="F109" s="147"/>
      <c r="G109" s="150"/>
      <c r="H109" s="151" t="str">
        <f t="shared" si="1"/>
        <v/>
      </c>
      <c r="I109" s="152"/>
    </row>
    <row r="110" spans="2:9" s="158" customFormat="1" x14ac:dyDescent="0.2">
      <c r="B110" s="146" t="s">
        <v>1117</v>
      </c>
      <c r="C110" s="142" t="s">
        <v>1083</v>
      </c>
      <c r="D110" s="147"/>
      <c r="E110" s="147"/>
      <c r="F110" s="147"/>
      <c r="G110" s="150"/>
      <c r="H110" s="151" t="str">
        <f t="shared" si="1"/>
        <v/>
      </c>
      <c r="I110" s="152"/>
    </row>
    <row r="111" spans="2:9" s="158" customFormat="1" x14ac:dyDescent="0.2">
      <c r="B111" s="146"/>
      <c r="C111" s="142"/>
      <c r="D111" s="147"/>
      <c r="E111" s="147"/>
      <c r="F111" s="147"/>
      <c r="G111" s="150"/>
      <c r="H111" s="151" t="str">
        <f t="shared" si="1"/>
        <v/>
      </c>
      <c r="I111" s="152"/>
    </row>
    <row r="112" spans="2:9" s="158" customFormat="1" ht="25.5" x14ac:dyDescent="0.2">
      <c r="B112" s="146" t="s">
        <v>53</v>
      </c>
      <c r="C112" s="142" t="s">
        <v>1084</v>
      </c>
      <c r="D112" s="147" t="s">
        <v>38</v>
      </c>
      <c r="E112" s="147"/>
      <c r="F112" s="147"/>
      <c r="G112" s="150"/>
      <c r="H112" s="151">
        <f t="shared" si="1"/>
        <v>0</v>
      </c>
      <c r="I112" s="152"/>
    </row>
    <row r="113" spans="2:9" s="158" customFormat="1" x14ac:dyDescent="0.2">
      <c r="B113" s="146"/>
      <c r="C113" s="142"/>
      <c r="D113" s="147"/>
      <c r="E113" s="147"/>
      <c r="F113" s="147"/>
      <c r="G113" s="150"/>
      <c r="H113" s="151" t="str">
        <f t="shared" si="1"/>
        <v/>
      </c>
      <c r="I113" s="152"/>
    </row>
    <row r="114" spans="2:9" s="158" customFormat="1" ht="25.5" x14ac:dyDescent="0.2">
      <c r="B114" s="146" t="s">
        <v>55</v>
      </c>
      <c r="C114" s="142" t="s">
        <v>1085</v>
      </c>
      <c r="D114" s="147" t="s">
        <v>38</v>
      </c>
      <c r="E114" s="147"/>
      <c r="F114" s="147"/>
      <c r="G114" s="150"/>
      <c r="H114" s="151">
        <f t="shared" si="1"/>
        <v>0</v>
      </c>
      <c r="I114" s="152"/>
    </row>
    <row r="115" spans="2:9" s="158" customFormat="1" x14ac:dyDescent="0.2">
      <c r="B115" s="146"/>
      <c r="C115" s="142"/>
      <c r="D115" s="147"/>
      <c r="E115" s="147"/>
      <c r="F115" s="147"/>
      <c r="G115" s="150"/>
      <c r="H115" s="151" t="str">
        <f t="shared" si="1"/>
        <v/>
      </c>
      <c r="I115" s="152"/>
    </row>
    <row r="116" spans="2:9" s="158" customFormat="1" x14ac:dyDescent="0.2">
      <c r="B116" s="146" t="s">
        <v>1118</v>
      </c>
      <c r="C116" s="142" t="s">
        <v>1086</v>
      </c>
      <c r="D116" s="147"/>
      <c r="E116" s="147"/>
      <c r="F116" s="147"/>
      <c r="G116" s="150"/>
      <c r="H116" s="151" t="str">
        <f t="shared" si="1"/>
        <v/>
      </c>
      <c r="I116" s="152"/>
    </row>
    <row r="117" spans="2:9" s="158" customFormat="1" x14ac:dyDescent="0.2">
      <c r="B117" s="146"/>
      <c r="C117" s="142"/>
      <c r="D117" s="147"/>
      <c r="E117" s="147"/>
      <c r="F117" s="147"/>
      <c r="G117" s="150"/>
      <c r="H117" s="151" t="str">
        <f t="shared" si="1"/>
        <v/>
      </c>
      <c r="I117" s="152"/>
    </row>
    <row r="118" spans="2:9" s="158" customFormat="1" ht="25.5" x14ac:dyDescent="0.2">
      <c r="B118" s="146" t="s">
        <v>1119</v>
      </c>
      <c r="C118" s="142" t="s">
        <v>1087</v>
      </c>
      <c r="D118" s="147" t="s">
        <v>26</v>
      </c>
      <c r="E118" s="147"/>
      <c r="F118" s="147"/>
      <c r="G118" s="150"/>
      <c r="H118" s="151">
        <f t="shared" si="1"/>
        <v>0</v>
      </c>
      <c r="I118" s="152"/>
    </row>
    <row r="119" spans="2:9" s="158" customFormat="1" x14ac:dyDescent="0.2">
      <c r="B119" s="146"/>
      <c r="C119" s="142"/>
      <c r="D119" s="147"/>
      <c r="E119" s="147"/>
      <c r="F119" s="147"/>
      <c r="G119" s="150"/>
      <c r="H119" s="151" t="str">
        <f t="shared" si="1"/>
        <v/>
      </c>
      <c r="I119" s="152"/>
    </row>
    <row r="120" spans="2:9" s="158" customFormat="1" ht="14.25" x14ac:dyDescent="0.2">
      <c r="B120" s="146" t="s">
        <v>1120</v>
      </c>
      <c r="C120" s="142" t="s">
        <v>1088</v>
      </c>
      <c r="D120" s="147" t="s">
        <v>26</v>
      </c>
      <c r="E120" s="147"/>
      <c r="F120" s="147"/>
      <c r="G120" s="150"/>
      <c r="H120" s="151">
        <f t="shared" si="1"/>
        <v>0</v>
      </c>
      <c r="I120" s="152"/>
    </row>
    <row r="121" spans="2:9" s="158" customFormat="1" x14ac:dyDescent="0.2">
      <c r="B121" s="146"/>
      <c r="C121" s="142"/>
      <c r="D121" s="147"/>
      <c r="E121" s="147"/>
      <c r="F121" s="147"/>
      <c r="G121" s="150"/>
      <c r="H121" s="151" t="str">
        <f t="shared" si="1"/>
        <v/>
      </c>
      <c r="I121" s="152"/>
    </row>
    <row r="122" spans="2:9" s="158" customFormat="1" ht="25.5" x14ac:dyDescent="0.2">
      <c r="B122" s="146" t="s">
        <v>1121</v>
      </c>
      <c r="C122" s="142" t="s">
        <v>1089</v>
      </c>
      <c r="D122" s="147" t="s">
        <v>38</v>
      </c>
      <c r="E122" s="147"/>
      <c r="F122" s="147"/>
      <c r="G122" s="150"/>
      <c r="H122" s="151">
        <f t="shared" si="1"/>
        <v>0</v>
      </c>
      <c r="I122" s="152"/>
    </row>
    <row r="123" spans="2:9" s="158" customFormat="1" x14ac:dyDescent="0.2">
      <c r="B123" s="146"/>
      <c r="C123" s="142"/>
      <c r="D123" s="147"/>
      <c r="E123" s="147"/>
      <c r="F123" s="147"/>
      <c r="G123" s="150"/>
      <c r="H123" s="151" t="str">
        <f t="shared" si="1"/>
        <v/>
      </c>
      <c r="I123" s="152"/>
    </row>
    <row r="124" spans="2:9" s="158" customFormat="1" ht="38.25" x14ac:dyDescent="0.2">
      <c r="B124" s="146" t="s">
        <v>1122</v>
      </c>
      <c r="C124" s="142" t="s">
        <v>1090</v>
      </c>
      <c r="D124" s="147" t="s">
        <v>38</v>
      </c>
      <c r="E124" s="147"/>
      <c r="F124" s="147"/>
      <c r="G124" s="150"/>
      <c r="H124" s="151">
        <f t="shared" si="1"/>
        <v>0</v>
      </c>
      <c r="I124" s="152"/>
    </row>
    <row r="125" spans="2:9" s="158" customFormat="1" x14ac:dyDescent="0.2">
      <c r="B125" s="146"/>
      <c r="C125" s="142"/>
      <c r="D125" s="147"/>
      <c r="E125" s="147"/>
      <c r="F125" s="147"/>
      <c r="G125" s="150"/>
      <c r="H125" s="151"/>
      <c r="I125" s="152"/>
    </row>
    <row r="126" spans="2:9" s="158" customFormat="1" x14ac:dyDescent="0.2">
      <c r="B126" s="146"/>
      <c r="C126" s="142"/>
      <c r="D126" s="147"/>
      <c r="E126" s="147"/>
      <c r="F126" s="147"/>
      <c r="G126" s="150"/>
      <c r="H126" s="151"/>
      <c r="I126" s="152"/>
    </row>
    <row r="127" spans="2:9" s="158" customFormat="1" x14ac:dyDescent="0.2">
      <c r="B127" s="146"/>
      <c r="C127" s="142"/>
      <c r="D127" s="147"/>
      <c r="E127" s="147"/>
      <c r="F127" s="147"/>
      <c r="G127" s="150"/>
      <c r="H127" s="151"/>
      <c r="I127" s="152"/>
    </row>
    <row r="128" spans="2:9" s="158" customFormat="1" x14ac:dyDescent="0.2">
      <c r="B128" s="146"/>
      <c r="C128" s="142"/>
      <c r="D128" s="147"/>
      <c r="E128" s="147"/>
      <c r="F128" s="147"/>
      <c r="G128" s="150"/>
      <c r="H128" s="151"/>
      <c r="I128" s="152"/>
    </row>
    <row r="129" spans="2:9" s="158" customFormat="1" x14ac:dyDescent="0.2">
      <c r="B129" s="146"/>
      <c r="C129" s="142"/>
      <c r="D129" s="147"/>
      <c r="E129" s="147"/>
      <c r="F129" s="147"/>
      <c r="G129" s="150"/>
      <c r="H129" s="151" t="str">
        <f t="shared" si="1"/>
        <v/>
      </c>
      <c r="I129" s="152"/>
    </row>
    <row r="130" spans="2:9" s="30" customFormat="1" ht="19.5" customHeight="1" x14ac:dyDescent="0.2">
      <c r="B130" s="106" t="str">
        <f>$B$10</f>
        <v>C13.4</v>
      </c>
      <c r="C130" s="31" t="s">
        <v>14</v>
      </c>
      <c r="D130" s="32"/>
      <c r="E130" s="32"/>
      <c r="F130" s="33"/>
      <c r="G130" s="32"/>
      <c r="H130" s="34">
        <f>SUM(H80:H129)</f>
        <v>0</v>
      </c>
      <c r="I130" s="35"/>
    </row>
    <row r="131" spans="2:9" x14ac:dyDescent="0.2">
      <c r="B131" s="449" t="str">
        <f>Client1</f>
        <v>Province of KwaZulu-Natal</v>
      </c>
      <c r="C131" s="449"/>
      <c r="D131" s="449"/>
      <c r="E131" s="449"/>
      <c r="F131" s="450" t="str">
        <f>"Contract No. "&amp;ContractNo</f>
        <v>Contract No. ZNB01127/00000/00/HOD/INF/21/T</v>
      </c>
      <c r="G131" s="450"/>
      <c r="H131" s="450"/>
    </row>
    <row r="132" spans="2:9" x14ac:dyDescent="0.2">
      <c r="B132" s="449" t="str">
        <f>Client2</f>
        <v>Department of Transport</v>
      </c>
      <c r="C132" s="449"/>
      <c r="D132" s="449"/>
      <c r="E132" s="449"/>
      <c r="F132" s="450"/>
      <c r="G132" s="450"/>
      <c r="H132" s="450"/>
    </row>
    <row r="133" spans="2:9" x14ac:dyDescent="0.2">
      <c r="B133" s="452"/>
      <c r="C133" s="452"/>
      <c r="D133" s="452"/>
      <c r="E133" s="452"/>
      <c r="F133" s="451"/>
      <c r="G133" s="451"/>
      <c r="H133" s="451"/>
    </row>
    <row r="134" spans="2:9" x14ac:dyDescent="0.2">
      <c r="B134" s="443" t="s">
        <v>8</v>
      </c>
      <c r="C134" s="444"/>
      <c r="D134" s="444"/>
      <c r="E134" s="444"/>
      <c r="F134" s="444"/>
      <c r="G134" s="444"/>
      <c r="H134" s="453" t="str">
        <f>$H$4</f>
        <v>CHAPTER C13.4</v>
      </c>
      <c r="I134" s="6"/>
    </row>
    <row r="135" spans="2:9" x14ac:dyDescent="0.2">
      <c r="B135" s="445" t="str">
        <f>ContractDescription</f>
        <v>REHABILITATION OF PROVINCIAL ROAD P47-3 (KM 38.00 TO KM 48.00) IN THE EMPANGENI REGION</v>
      </c>
      <c r="C135" s="446"/>
      <c r="D135" s="446"/>
      <c r="E135" s="446"/>
      <c r="F135" s="446"/>
      <c r="G135" s="446"/>
      <c r="H135" s="450"/>
      <c r="I135" s="8"/>
    </row>
    <row r="136" spans="2:9" x14ac:dyDescent="0.2">
      <c r="B136" s="445"/>
      <c r="C136" s="446"/>
      <c r="D136" s="446"/>
      <c r="E136" s="446"/>
      <c r="F136" s="446"/>
      <c r="G136" s="446"/>
      <c r="H136" s="450"/>
      <c r="I136" s="8"/>
    </row>
    <row r="137" spans="2:9" x14ac:dyDescent="0.2">
      <c r="B137" s="447"/>
      <c r="C137" s="448"/>
      <c r="D137" s="448"/>
      <c r="E137" s="448"/>
      <c r="F137" s="448"/>
      <c r="G137" s="448"/>
      <c r="H137" s="451"/>
      <c r="I137" s="8"/>
    </row>
    <row r="138" spans="2:9" s="9" customFormat="1" ht="24.95" customHeight="1" x14ac:dyDescent="0.2">
      <c r="B138" s="72" t="s">
        <v>0</v>
      </c>
      <c r="C138" s="11" t="s">
        <v>1</v>
      </c>
      <c r="D138" s="11" t="s">
        <v>2</v>
      </c>
      <c r="E138" s="11" t="s">
        <v>10</v>
      </c>
      <c r="F138" s="11" t="s">
        <v>3</v>
      </c>
      <c r="G138" s="11" t="s">
        <v>4</v>
      </c>
      <c r="H138" s="11" t="s">
        <v>5</v>
      </c>
      <c r="I138" s="12"/>
    </row>
    <row r="139" spans="2:9" s="30" customFormat="1" ht="19.5" customHeight="1" x14ac:dyDescent="0.2">
      <c r="B139" s="76"/>
      <c r="C139" s="31" t="s">
        <v>29</v>
      </c>
      <c r="D139" s="32"/>
      <c r="E139" s="32"/>
      <c r="F139" s="33"/>
      <c r="G139" s="32"/>
      <c r="H139" s="34">
        <f>H130</f>
        <v>0</v>
      </c>
      <c r="I139" s="35"/>
    </row>
    <row r="140" spans="2:9" s="158" customFormat="1" x14ac:dyDescent="0.2">
      <c r="B140" s="146"/>
      <c r="C140" s="142"/>
      <c r="D140" s="147"/>
      <c r="E140" s="147"/>
      <c r="F140" s="147"/>
      <c r="G140" s="150"/>
      <c r="H140" s="151"/>
      <c r="I140" s="152"/>
    </row>
    <row r="141" spans="2:9" s="158" customFormat="1" ht="38.25" x14ac:dyDescent="0.2">
      <c r="B141" s="146" t="s">
        <v>1123</v>
      </c>
      <c r="C141" s="142" t="s">
        <v>1091</v>
      </c>
      <c r="D141" s="147" t="s">
        <v>38</v>
      </c>
      <c r="E141" s="147"/>
      <c r="F141" s="147"/>
      <c r="G141" s="150"/>
      <c r="H141" s="151">
        <f t="shared" si="1"/>
        <v>0</v>
      </c>
      <c r="I141" s="152"/>
    </row>
    <row r="142" spans="2:9" s="158" customFormat="1" x14ac:dyDescent="0.2">
      <c r="B142" s="146"/>
      <c r="C142" s="142"/>
      <c r="D142" s="147"/>
      <c r="E142" s="147"/>
      <c r="F142" s="147"/>
      <c r="G142" s="150"/>
      <c r="H142" s="151" t="str">
        <f t="shared" si="1"/>
        <v/>
      </c>
      <c r="I142" s="152"/>
    </row>
    <row r="143" spans="2:9" s="158" customFormat="1" ht="38.25" x14ac:dyDescent="0.2">
      <c r="B143" s="146" t="s">
        <v>1124</v>
      </c>
      <c r="C143" s="142" t="s">
        <v>1092</v>
      </c>
      <c r="D143" s="147" t="s">
        <v>38</v>
      </c>
      <c r="E143" s="147"/>
      <c r="F143" s="147"/>
      <c r="G143" s="150"/>
      <c r="H143" s="151">
        <f t="shared" si="1"/>
        <v>0</v>
      </c>
      <c r="I143" s="152"/>
    </row>
    <row r="144" spans="2:9" s="158" customFormat="1" x14ac:dyDescent="0.2">
      <c r="B144" s="146"/>
      <c r="C144" s="142"/>
      <c r="D144" s="147"/>
      <c r="E144" s="147"/>
      <c r="F144" s="147"/>
      <c r="G144" s="150"/>
      <c r="H144" s="151" t="str">
        <f t="shared" si="1"/>
        <v/>
      </c>
      <c r="I144" s="152"/>
    </row>
    <row r="145" spans="2:9" ht="38.25" x14ac:dyDescent="0.2">
      <c r="B145" s="50" t="s">
        <v>1125</v>
      </c>
      <c r="C145" s="14" t="s">
        <v>1093</v>
      </c>
      <c r="D145" s="22"/>
      <c r="E145" s="22"/>
      <c r="F145" s="22"/>
      <c r="G145" s="39"/>
      <c r="H145" s="17" t="str">
        <f t="shared" si="1"/>
        <v/>
      </c>
      <c r="I145" s="42"/>
    </row>
    <row r="146" spans="2:9" x14ac:dyDescent="0.2">
      <c r="B146" s="50"/>
      <c r="C146" s="14"/>
      <c r="D146" s="22"/>
      <c r="E146" s="22"/>
      <c r="F146" s="22"/>
      <c r="G146" s="39"/>
      <c r="H146" s="17" t="str">
        <f t="shared" si="1"/>
        <v/>
      </c>
      <c r="I146" s="42"/>
    </row>
    <row r="147" spans="2:9" x14ac:dyDescent="0.2">
      <c r="B147" s="50" t="s">
        <v>1126</v>
      </c>
      <c r="C147" s="168" t="s">
        <v>2841</v>
      </c>
      <c r="D147" s="182" t="s">
        <v>2236</v>
      </c>
      <c r="E147" s="182"/>
      <c r="F147" s="183">
        <v>481</v>
      </c>
      <c r="G147" s="170">
        <v>600</v>
      </c>
      <c r="H147" s="17">
        <f t="shared" si="1"/>
        <v>288600</v>
      </c>
      <c r="I147" s="42"/>
    </row>
    <row r="148" spans="2:9" x14ac:dyDescent="0.2">
      <c r="B148" s="50"/>
      <c r="C148" s="14"/>
      <c r="D148" s="22"/>
      <c r="E148" s="22"/>
      <c r="F148" s="22"/>
      <c r="G148" s="39"/>
      <c r="H148" s="17" t="str">
        <f t="shared" si="1"/>
        <v/>
      </c>
      <c r="I148" s="42"/>
    </row>
    <row r="149" spans="2:9" s="158" customFormat="1" ht="14.25" x14ac:dyDescent="0.2">
      <c r="B149" s="146" t="s">
        <v>1127</v>
      </c>
      <c r="C149" s="142" t="s">
        <v>1095</v>
      </c>
      <c r="D149" s="147" t="s">
        <v>26</v>
      </c>
      <c r="E149" s="147"/>
      <c r="F149" s="147"/>
      <c r="G149" s="150"/>
      <c r="H149" s="151">
        <f t="shared" si="1"/>
        <v>0</v>
      </c>
      <c r="I149" s="152"/>
    </row>
    <row r="150" spans="2:9" s="158" customFormat="1" x14ac:dyDescent="0.2">
      <c r="B150" s="146"/>
      <c r="C150" s="142"/>
      <c r="D150" s="147"/>
      <c r="E150" s="147"/>
      <c r="F150" s="147"/>
      <c r="G150" s="150"/>
      <c r="H150" s="151" t="str">
        <f t="shared" si="1"/>
        <v/>
      </c>
      <c r="I150" s="152"/>
    </row>
    <row r="151" spans="2:9" s="158" customFormat="1" ht="25.5" x14ac:dyDescent="0.2">
      <c r="B151" s="146" t="s">
        <v>1128</v>
      </c>
      <c r="C151" s="142" t="s">
        <v>1096</v>
      </c>
      <c r="D151" s="147"/>
      <c r="E151" s="147"/>
      <c r="F151" s="147"/>
      <c r="G151" s="150"/>
      <c r="H151" s="151" t="str">
        <f t="shared" si="1"/>
        <v/>
      </c>
      <c r="I151" s="152"/>
    </row>
    <row r="152" spans="2:9" s="158" customFormat="1" x14ac:dyDescent="0.2">
      <c r="B152" s="146"/>
      <c r="C152" s="142"/>
      <c r="D152" s="147"/>
      <c r="E152" s="147"/>
      <c r="F152" s="147"/>
      <c r="G152" s="150"/>
      <c r="H152" s="151" t="str">
        <f t="shared" si="1"/>
        <v/>
      </c>
      <c r="I152" s="152"/>
    </row>
    <row r="153" spans="2:9" s="158" customFormat="1" ht="14.25" x14ac:dyDescent="0.2">
      <c r="B153" s="146" t="s">
        <v>1129</v>
      </c>
      <c r="C153" s="142" t="s">
        <v>1094</v>
      </c>
      <c r="D153" s="147" t="s">
        <v>26</v>
      </c>
      <c r="E153" s="147"/>
      <c r="F153" s="147"/>
      <c r="G153" s="150"/>
      <c r="H153" s="151">
        <f t="shared" si="1"/>
        <v>0</v>
      </c>
      <c r="I153" s="152"/>
    </row>
    <row r="154" spans="2:9" s="158" customFormat="1" x14ac:dyDescent="0.2">
      <c r="B154" s="146"/>
      <c r="C154" s="142"/>
      <c r="D154" s="147"/>
      <c r="E154" s="147"/>
      <c r="F154" s="147"/>
      <c r="G154" s="150"/>
      <c r="H154" s="151" t="str">
        <f t="shared" si="1"/>
        <v/>
      </c>
      <c r="I154" s="152"/>
    </row>
    <row r="155" spans="2:9" s="158" customFormat="1" ht="14.25" x14ac:dyDescent="0.2">
      <c r="B155" s="146" t="s">
        <v>1130</v>
      </c>
      <c r="C155" s="142" t="s">
        <v>1095</v>
      </c>
      <c r="D155" s="147" t="s">
        <v>26</v>
      </c>
      <c r="E155" s="147"/>
      <c r="F155" s="147"/>
      <c r="G155" s="150"/>
      <c r="H155" s="151">
        <f t="shared" si="1"/>
        <v>0</v>
      </c>
      <c r="I155" s="152"/>
    </row>
    <row r="156" spans="2:9" x14ac:dyDescent="0.2">
      <c r="B156" s="50"/>
      <c r="C156" s="14"/>
      <c r="D156" s="22"/>
      <c r="E156" s="22"/>
      <c r="F156" s="22"/>
      <c r="G156" s="39"/>
      <c r="H156" s="17" t="str">
        <f t="shared" si="1"/>
        <v/>
      </c>
      <c r="I156" s="42"/>
    </row>
    <row r="157" spans="2:9" x14ac:dyDescent="0.2">
      <c r="B157" s="50"/>
      <c r="C157" s="14"/>
      <c r="D157" s="22"/>
      <c r="E157" s="22"/>
      <c r="F157" s="22"/>
      <c r="G157" s="39"/>
      <c r="H157" s="17" t="str">
        <f t="shared" si="1"/>
        <v/>
      </c>
      <c r="I157" s="42"/>
    </row>
    <row r="158" spans="2:9" x14ac:dyDescent="0.2">
      <c r="B158" s="50"/>
      <c r="C158" s="14"/>
      <c r="D158" s="22"/>
      <c r="E158" s="22"/>
      <c r="F158" s="22"/>
      <c r="G158" s="39"/>
      <c r="H158" s="17" t="str">
        <f t="shared" si="1"/>
        <v/>
      </c>
      <c r="I158" s="42"/>
    </row>
    <row r="159" spans="2:9" x14ac:dyDescent="0.2">
      <c r="B159" s="50"/>
      <c r="C159" s="14"/>
      <c r="D159" s="22"/>
      <c r="E159" s="22"/>
      <c r="F159" s="22"/>
      <c r="G159" s="39"/>
      <c r="H159" s="17" t="str">
        <f t="shared" si="1"/>
        <v/>
      </c>
      <c r="I159" s="42"/>
    </row>
    <row r="160" spans="2:9" x14ac:dyDescent="0.2">
      <c r="B160" s="50"/>
      <c r="C160" s="14"/>
      <c r="D160" s="22"/>
      <c r="E160" s="22"/>
      <c r="F160" s="22"/>
      <c r="G160" s="39"/>
      <c r="H160" s="17" t="str">
        <f t="shared" si="1"/>
        <v/>
      </c>
      <c r="I160" s="42"/>
    </row>
    <row r="161" spans="2:9" x14ac:dyDescent="0.2">
      <c r="B161" s="50"/>
      <c r="C161" s="14"/>
      <c r="D161" s="22"/>
      <c r="E161" s="22"/>
      <c r="F161" s="22"/>
      <c r="G161" s="39"/>
      <c r="H161" s="17" t="str">
        <f t="shared" ref="H161:H175" si="2">IF(D161="","",F161*G161)</f>
        <v/>
      </c>
      <c r="I161" s="42"/>
    </row>
    <row r="162" spans="2:9" x14ac:dyDescent="0.2">
      <c r="B162" s="50"/>
      <c r="C162" s="14"/>
      <c r="D162" s="22"/>
      <c r="E162" s="22"/>
      <c r="F162" s="22"/>
      <c r="G162" s="39"/>
      <c r="H162" s="17" t="str">
        <f t="shared" si="2"/>
        <v/>
      </c>
      <c r="I162" s="42"/>
    </row>
    <row r="163" spans="2:9" x14ac:dyDescent="0.2">
      <c r="B163" s="50"/>
      <c r="C163" s="14"/>
      <c r="D163" s="22"/>
      <c r="E163" s="22"/>
      <c r="F163" s="22"/>
      <c r="G163" s="39"/>
      <c r="H163" s="17" t="str">
        <f t="shared" si="2"/>
        <v/>
      </c>
      <c r="I163" s="42"/>
    </row>
    <row r="164" spans="2:9" x14ac:dyDescent="0.2">
      <c r="B164" s="50"/>
      <c r="C164" s="14"/>
      <c r="D164" s="22"/>
      <c r="E164" s="22"/>
      <c r="F164" s="22"/>
      <c r="G164" s="39"/>
      <c r="H164" s="17" t="str">
        <f t="shared" si="2"/>
        <v/>
      </c>
      <c r="I164" s="42"/>
    </row>
    <row r="165" spans="2:9" x14ac:dyDescent="0.2">
      <c r="B165" s="50"/>
      <c r="C165" s="14"/>
      <c r="D165" s="22"/>
      <c r="E165" s="22"/>
      <c r="F165" s="22"/>
      <c r="G165" s="39"/>
      <c r="H165" s="17" t="str">
        <f t="shared" si="2"/>
        <v/>
      </c>
      <c r="I165" s="42"/>
    </row>
    <row r="166" spans="2:9" x14ac:dyDescent="0.2">
      <c r="B166" s="50"/>
      <c r="C166" s="14"/>
      <c r="D166" s="22"/>
      <c r="E166" s="22"/>
      <c r="F166" s="22"/>
      <c r="G166" s="39"/>
      <c r="H166" s="17" t="str">
        <f t="shared" si="2"/>
        <v/>
      </c>
      <c r="I166" s="42"/>
    </row>
    <row r="167" spans="2:9" x14ac:dyDescent="0.2">
      <c r="B167" s="50"/>
      <c r="C167" s="14"/>
      <c r="D167" s="22"/>
      <c r="E167" s="22"/>
      <c r="F167" s="22"/>
      <c r="G167" s="39"/>
      <c r="H167" s="17" t="str">
        <f t="shared" si="2"/>
        <v/>
      </c>
      <c r="I167" s="42"/>
    </row>
    <row r="168" spans="2:9" x14ac:dyDescent="0.2">
      <c r="B168" s="50"/>
      <c r="C168" s="14"/>
      <c r="D168" s="22"/>
      <c r="E168" s="22"/>
      <c r="F168" s="22"/>
      <c r="G168" s="39"/>
      <c r="H168" s="17" t="str">
        <f t="shared" si="2"/>
        <v/>
      </c>
      <c r="I168" s="42"/>
    </row>
    <row r="169" spans="2:9" x14ac:dyDescent="0.2">
      <c r="B169" s="50"/>
      <c r="C169" s="14"/>
      <c r="D169" s="22"/>
      <c r="E169" s="22"/>
      <c r="F169" s="22"/>
      <c r="G169" s="39"/>
      <c r="H169" s="17" t="str">
        <f t="shared" si="2"/>
        <v/>
      </c>
      <c r="I169" s="42"/>
    </row>
    <row r="170" spans="2:9" x14ac:dyDescent="0.2">
      <c r="B170" s="50"/>
      <c r="C170" s="14"/>
      <c r="D170" s="22"/>
      <c r="E170" s="22"/>
      <c r="F170" s="22"/>
      <c r="G170" s="39"/>
      <c r="H170" s="17" t="str">
        <f t="shared" si="2"/>
        <v/>
      </c>
      <c r="I170" s="42"/>
    </row>
    <row r="171" spans="2:9" x14ac:dyDescent="0.2">
      <c r="B171" s="50"/>
      <c r="C171" s="14"/>
      <c r="D171" s="22"/>
      <c r="E171" s="22"/>
      <c r="F171" s="22"/>
      <c r="G171" s="39"/>
      <c r="H171" s="17" t="str">
        <f t="shared" si="2"/>
        <v/>
      </c>
      <c r="I171" s="42"/>
    </row>
    <row r="172" spans="2:9" x14ac:dyDescent="0.2">
      <c r="B172" s="50"/>
      <c r="C172" s="14"/>
      <c r="D172" s="22"/>
      <c r="E172" s="22"/>
      <c r="F172" s="22"/>
      <c r="G172" s="39"/>
      <c r="H172" s="17" t="str">
        <f t="shared" si="2"/>
        <v/>
      </c>
      <c r="I172" s="42"/>
    </row>
    <row r="173" spans="2:9" x14ac:dyDescent="0.2">
      <c r="B173" s="50"/>
      <c r="C173" s="14"/>
      <c r="D173" s="22"/>
      <c r="E173" s="22"/>
      <c r="F173" s="22"/>
      <c r="G173" s="39"/>
      <c r="H173" s="17" t="str">
        <f t="shared" si="2"/>
        <v/>
      </c>
      <c r="I173" s="42"/>
    </row>
    <row r="174" spans="2:9" x14ac:dyDescent="0.2">
      <c r="B174" s="50"/>
      <c r="C174" s="14"/>
      <c r="D174" s="22"/>
      <c r="E174" s="22"/>
      <c r="F174" s="22"/>
      <c r="G174" s="39"/>
      <c r="H174" s="17" t="str">
        <f t="shared" si="2"/>
        <v/>
      </c>
      <c r="I174" s="42"/>
    </row>
    <row r="175" spans="2:9" x14ac:dyDescent="0.2">
      <c r="B175" s="50"/>
      <c r="C175" s="14"/>
      <c r="D175" s="22"/>
      <c r="E175" s="22"/>
      <c r="F175" s="22"/>
      <c r="G175" s="39"/>
      <c r="H175" s="17" t="str">
        <f t="shared" si="2"/>
        <v/>
      </c>
      <c r="I175" s="42"/>
    </row>
    <row r="176" spans="2:9" x14ac:dyDescent="0.2">
      <c r="B176" s="50"/>
      <c r="C176" s="14"/>
      <c r="D176" s="22"/>
      <c r="E176" s="22"/>
      <c r="F176" s="22"/>
      <c r="G176" s="39"/>
      <c r="H176" s="25"/>
      <c r="I176" s="42"/>
    </row>
    <row r="177" spans="2:9" x14ac:dyDescent="0.2">
      <c r="B177" s="50"/>
      <c r="C177" s="14"/>
      <c r="D177" s="22"/>
      <c r="E177" s="22"/>
      <c r="F177" s="22"/>
      <c r="G177" s="39"/>
      <c r="H177" s="25"/>
      <c r="I177" s="42"/>
    </row>
    <row r="178" spans="2:9" x14ac:dyDescent="0.2">
      <c r="B178" s="50"/>
      <c r="C178" s="14"/>
      <c r="D178" s="22"/>
      <c r="E178" s="22"/>
      <c r="F178" s="22"/>
      <c r="G178" s="39"/>
      <c r="H178" s="25"/>
      <c r="I178" s="42"/>
    </row>
    <row r="179" spans="2:9" x14ac:dyDescent="0.2">
      <c r="B179" s="50"/>
      <c r="C179" s="14"/>
      <c r="D179" s="22"/>
      <c r="E179" s="22"/>
      <c r="F179" s="22"/>
      <c r="G179" s="39"/>
      <c r="H179" s="25"/>
      <c r="I179" s="42"/>
    </row>
    <row r="180" spans="2:9" x14ac:dyDescent="0.2">
      <c r="B180" s="50"/>
      <c r="C180" s="14"/>
      <c r="D180" s="22"/>
      <c r="E180" s="22"/>
      <c r="F180" s="22"/>
      <c r="G180" s="39"/>
      <c r="H180" s="25"/>
      <c r="I180" s="42"/>
    </row>
    <row r="181" spans="2:9" x14ac:dyDescent="0.2">
      <c r="B181" s="50"/>
      <c r="C181" s="14"/>
      <c r="D181" s="22"/>
      <c r="E181" s="22"/>
      <c r="F181" s="22"/>
      <c r="G181" s="39"/>
      <c r="H181" s="25"/>
      <c r="I181" s="42"/>
    </row>
    <row r="182" spans="2:9" x14ac:dyDescent="0.2">
      <c r="B182" s="50"/>
      <c r="C182" s="14"/>
      <c r="D182" s="22"/>
      <c r="E182" s="22"/>
      <c r="F182" s="22"/>
      <c r="G182" s="39"/>
      <c r="H182" s="25"/>
      <c r="I182" s="42"/>
    </row>
    <row r="183" spans="2:9" x14ac:dyDescent="0.2">
      <c r="B183" s="50"/>
      <c r="C183" s="14"/>
      <c r="D183" s="22"/>
      <c r="E183" s="22"/>
      <c r="F183" s="22"/>
      <c r="G183" s="39"/>
      <c r="H183" s="25"/>
      <c r="I183" s="42"/>
    </row>
    <row r="184" spans="2:9" x14ac:dyDescent="0.2">
      <c r="B184" s="50"/>
      <c r="C184" s="14"/>
      <c r="D184" s="22"/>
      <c r="E184" s="22"/>
      <c r="F184" s="22"/>
      <c r="G184" s="39"/>
      <c r="H184" s="25"/>
      <c r="I184" s="42"/>
    </row>
    <row r="185" spans="2:9" x14ac:dyDescent="0.2">
      <c r="B185" s="50"/>
      <c r="C185" s="14"/>
      <c r="D185" s="22"/>
      <c r="E185" s="22"/>
      <c r="F185" s="22"/>
      <c r="G185" s="39"/>
      <c r="H185" s="25"/>
      <c r="I185" s="42"/>
    </row>
    <row r="186" spans="2:9" x14ac:dyDescent="0.2">
      <c r="B186" s="50"/>
      <c r="C186" s="14"/>
      <c r="D186" s="22"/>
      <c r="E186" s="22"/>
      <c r="F186" s="22"/>
      <c r="G186" s="39"/>
      <c r="H186" s="25"/>
      <c r="I186" s="42"/>
    </row>
    <row r="187" spans="2:9" x14ac:dyDescent="0.2">
      <c r="B187" s="50"/>
      <c r="C187" s="14"/>
      <c r="D187" s="22"/>
      <c r="E187" s="22"/>
      <c r="F187" s="22"/>
      <c r="G187" s="39"/>
      <c r="H187" s="25"/>
      <c r="I187" s="42"/>
    </row>
    <row r="188" spans="2:9" x14ac:dyDescent="0.2">
      <c r="B188" s="50"/>
      <c r="C188" s="14"/>
      <c r="D188" s="22"/>
      <c r="E188" s="22"/>
      <c r="F188" s="22"/>
      <c r="G188" s="39"/>
      <c r="H188" s="25"/>
      <c r="I188" s="42"/>
    </row>
    <row r="189" spans="2:9" x14ac:dyDescent="0.2">
      <c r="B189" s="50"/>
      <c r="C189" s="14"/>
      <c r="D189" s="22"/>
      <c r="E189" s="22"/>
      <c r="F189" s="22"/>
      <c r="G189" s="39"/>
      <c r="H189" s="25"/>
      <c r="I189" s="42"/>
    </row>
    <row r="190" spans="2:9" x14ac:dyDescent="0.2">
      <c r="B190" s="50"/>
      <c r="C190" s="14"/>
      <c r="D190" s="22"/>
      <c r="E190" s="22"/>
      <c r="F190" s="22"/>
      <c r="G190" s="39"/>
      <c r="H190" s="25"/>
      <c r="I190" s="42"/>
    </row>
    <row r="191" spans="2:9" x14ac:dyDescent="0.2">
      <c r="B191" s="50"/>
      <c r="C191" s="14"/>
      <c r="D191" s="22"/>
      <c r="E191" s="22"/>
      <c r="F191" s="22"/>
      <c r="G191" s="39"/>
      <c r="H191" s="25"/>
      <c r="I191" s="42"/>
    </row>
    <row r="192" spans="2:9" x14ac:dyDescent="0.2">
      <c r="B192" s="50"/>
      <c r="C192" s="14"/>
      <c r="D192" s="22"/>
      <c r="E192" s="22"/>
      <c r="F192" s="22"/>
      <c r="G192" s="39"/>
      <c r="H192" s="25"/>
      <c r="I192" s="42"/>
    </row>
    <row r="193" spans="2:9" x14ac:dyDescent="0.2">
      <c r="B193" s="50"/>
      <c r="C193" s="14"/>
      <c r="D193" s="22"/>
      <c r="E193" s="22"/>
      <c r="F193" s="22"/>
      <c r="G193" s="39"/>
      <c r="H193" s="25"/>
      <c r="I193" s="42"/>
    </row>
    <row r="194" spans="2:9" x14ac:dyDescent="0.2">
      <c r="B194" s="50"/>
      <c r="C194" s="14"/>
      <c r="D194" s="22"/>
      <c r="E194" s="22"/>
      <c r="F194" s="22"/>
      <c r="G194" s="39"/>
      <c r="H194" s="25"/>
      <c r="I194" s="42"/>
    </row>
    <row r="195" spans="2:9" x14ac:dyDescent="0.2">
      <c r="B195" s="50"/>
      <c r="C195" s="14"/>
      <c r="D195" s="22"/>
      <c r="E195" s="22"/>
      <c r="F195" s="22"/>
      <c r="G195" s="39"/>
      <c r="H195" s="25"/>
      <c r="I195" s="42"/>
    </row>
    <row r="196" spans="2:9" x14ac:dyDescent="0.2">
      <c r="B196" s="50"/>
      <c r="C196" s="14"/>
      <c r="D196" s="22"/>
      <c r="E196" s="22"/>
      <c r="F196" s="22"/>
      <c r="G196" s="39"/>
      <c r="H196" s="25"/>
      <c r="I196" s="42"/>
    </row>
    <row r="197" spans="2:9" x14ac:dyDescent="0.2">
      <c r="B197" s="50"/>
      <c r="C197" s="14"/>
      <c r="D197" s="22"/>
      <c r="E197" s="22"/>
      <c r="F197" s="22"/>
      <c r="G197" s="39"/>
      <c r="H197" s="25"/>
      <c r="I197" s="42"/>
    </row>
    <row r="198" spans="2:9" x14ac:dyDescent="0.2">
      <c r="B198" s="50"/>
      <c r="C198" s="14"/>
      <c r="D198" s="22"/>
      <c r="E198" s="22"/>
      <c r="F198" s="22"/>
      <c r="G198" s="39"/>
      <c r="H198" s="25"/>
      <c r="I198" s="42"/>
    </row>
    <row r="199" spans="2:9" x14ac:dyDescent="0.2">
      <c r="B199" s="50"/>
      <c r="C199" s="14"/>
      <c r="D199" s="22"/>
      <c r="E199" s="22"/>
      <c r="F199" s="22"/>
      <c r="G199" s="39"/>
      <c r="H199" s="25"/>
      <c r="I199" s="42"/>
    </row>
    <row r="200" spans="2:9" s="30" customFormat="1" ht="24.75" customHeight="1" x14ac:dyDescent="0.2">
      <c r="B200" s="127" t="str">
        <f>$B$10</f>
        <v>C13.4</v>
      </c>
      <c r="C200" s="31" t="s">
        <v>2708</v>
      </c>
      <c r="D200" s="32"/>
      <c r="E200" s="32"/>
      <c r="F200" s="33"/>
      <c r="G200" s="32"/>
      <c r="H200" s="34">
        <f>SUM(H139:H199)</f>
        <v>288600</v>
      </c>
      <c r="I200" s="35"/>
    </row>
  </sheetData>
  <mergeCells count="18">
    <mergeCell ref="F1:H1"/>
    <mergeCell ref="B5:G7"/>
    <mergeCell ref="H4:H7"/>
    <mergeCell ref="B4:G4"/>
    <mergeCell ref="B72:E72"/>
    <mergeCell ref="F72:H74"/>
    <mergeCell ref="B73:E73"/>
    <mergeCell ref="B74:E74"/>
    <mergeCell ref="B134:G134"/>
    <mergeCell ref="H134:H137"/>
    <mergeCell ref="B135:G137"/>
    <mergeCell ref="B75:G75"/>
    <mergeCell ref="H75:H78"/>
    <mergeCell ref="B76:G78"/>
    <mergeCell ref="B131:E131"/>
    <mergeCell ref="F131:H133"/>
    <mergeCell ref="B132:E132"/>
    <mergeCell ref="B133:E133"/>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FB20E-E406-4622-81D6-07D3AE367F56}">
  <sheetPr codeName="Sheet33"/>
  <dimension ref="A1:I150"/>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1:9" x14ac:dyDescent="0.2">
      <c r="B1" s="2" t="str">
        <f>Client1</f>
        <v>Province of KwaZulu-Natal</v>
      </c>
      <c r="F1" s="439" t="str">
        <f>"Contract No. "&amp;ContractNo</f>
        <v>Contract No. ZNB01127/00000/00/HOD/INF/21/T</v>
      </c>
      <c r="G1" s="439"/>
      <c r="H1" s="439"/>
    </row>
    <row r="2" spans="1:9" x14ac:dyDescent="0.2">
      <c r="B2" s="92" t="str">
        <f>Client2</f>
        <v>Department of Transport</v>
      </c>
    </row>
    <row r="3" spans="1:9" x14ac:dyDescent="0.2">
      <c r="B3" s="73"/>
      <c r="C3" s="73"/>
      <c r="D3" s="74"/>
      <c r="E3" s="74"/>
      <c r="F3" s="74"/>
      <c r="G3" s="75"/>
      <c r="H3" s="93"/>
    </row>
    <row r="4" spans="1:9" x14ac:dyDescent="0.2">
      <c r="B4" s="443" t="s">
        <v>8</v>
      </c>
      <c r="C4" s="444"/>
      <c r="D4" s="444"/>
      <c r="E4" s="444"/>
      <c r="F4" s="444"/>
      <c r="G4" s="444"/>
      <c r="H4" s="465" t="str">
        <f>"CHAPTER "&amp;B10</f>
        <v>CHAPTER C13.8</v>
      </c>
      <c r="I4" s="6"/>
    </row>
    <row r="5" spans="1:9" ht="7.5" customHeight="1" x14ac:dyDescent="0.2">
      <c r="B5" s="445" t="str">
        <f>ContractDescription</f>
        <v>REHABILITATION OF PROVINCIAL ROAD P47-3 (KM 38.00 TO KM 48.00) IN THE EMPANGENI REGION</v>
      </c>
      <c r="C5" s="446"/>
      <c r="D5" s="446"/>
      <c r="E5" s="446"/>
      <c r="F5" s="446"/>
      <c r="G5" s="446"/>
      <c r="H5" s="466"/>
      <c r="I5" s="8"/>
    </row>
    <row r="6" spans="1:9" ht="12.75" customHeight="1" x14ac:dyDescent="0.2">
      <c r="B6" s="445"/>
      <c r="C6" s="446"/>
      <c r="D6" s="446"/>
      <c r="E6" s="446"/>
      <c r="F6" s="446"/>
      <c r="G6" s="446"/>
      <c r="H6" s="466"/>
      <c r="I6" s="8"/>
    </row>
    <row r="7" spans="1:9" ht="7.5" customHeight="1" x14ac:dyDescent="0.2">
      <c r="B7" s="447"/>
      <c r="C7" s="448"/>
      <c r="D7" s="448"/>
      <c r="E7" s="448"/>
      <c r="F7" s="448"/>
      <c r="G7" s="448"/>
      <c r="H7" s="467"/>
      <c r="I7" s="8"/>
    </row>
    <row r="8" spans="1:9" s="9" customFormat="1" ht="24.95" customHeight="1" x14ac:dyDescent="0.2">
      <c r="B8" s="10" t="s">
        <v>0</v>
      </c>
      <c r="C8" s="11" t="s">
        <v>1</v>
      </c>
      <c r="D8" s="11" t="s">
        <v>2</v>
      </c>
      <c r="E8" s="11" t="s">
        <v>10</v>
      </c>
      <c r="F8" s="11" t="s">
        <v>3</v>
      </c>
      <c r="G8" s="11" t="s">
        <v>4</v>
      </c>
      <c r="H8" s="11" t="s">
        <v>5</v>
      </c>
      <c r="I8" s="12"/>
    </row>
    <row r="9" spans="1:9" x14ac:dyDescent="0.2">
      <c r="A9" s="5"/>
      <c r="B9" s="50"/>
      <c r="C9" s="14"/>
      <c r="D9" s="15"/>
      <c r="E9" s="15"/>
      <c r="F9" s="15"/>
      <c r="G9" s="16"/>
      <c r="H9" s="17" t="str">
        <f>IF(D9="","",F9*G9)</f>
        <v/>
      </c>
      <c r="I9" s="18"/>
    </row>
    <row r="10" spans="1:9" x14ac:dyDescent="0.2">
      <c r="A10" s="5"/>
      <c r="B10" s="71" t="s">
        <v>1154</v>
      </c>
      <c r="C10" s="20" t="s">
        <v>1155</v>
      </c>
      <c r="D10" s="22"/>
      <c r="E10" s="22"/>
      <c r="F10" s="22"/>
      <c r="G10" s="41"/>
      <c r="H10" s="17" t="str">
        <f t="shared" ref="H10:H89" si="0">IF(D10="","",F10*G10)</f>
        <v/>
      </c>
      <c r="I10" s="42"/>
    </row>
    <row r="11" spans="1:9" x14ac:dyDescent="0.2">
      <c r="A11" s="5"/>
      <c r="B11" s="71"/>
      <c r="C11" s="14"/>
      <c r="D11" s="22"/>
      <c r="E11" s="22"/>
      <c r="F11" s="22"/>
      <c r="G11" s="41"/>
      <c r="H11" s="17" t="str">
        <f t="shared" si="0"/>
        <v/>
      </c>
      <c r="I11" s="42"/>
    </row>
    <row r="12" spans="1:9" x14ac:dyDescent="0.2">
      <c r="A12" s="5"/>
      <c r="B12" s="50" t="s">
        <v>1156</v>
      </c>
      <c r="C12" s="14" t="s">
        <v>1157</v>
      </c>
      <c r="D12" s="22"/>
      <c r="E12" s="22"/>
      <c r="F12" s="22"/>
      <c r="G12" s="41"/>
      <c r="H12" s="17" t="str">
        <f t="shared" si="0"/>
        <v/>
      </c>
      <c r="I12" s="42"/>
    </row>
    <row r="13" spans="1:9" x14ac:dyDescent="0.2">
      <c r="A13" s="5"/>
      <c r="B13" s="50"/>
      <c r="C13" s="14"/>
      <c r="D13" s="22"/>
      <c r="E13" s="22"/>
      <c r="F13" s="22"/>
      <c r="G13" s="41"/>
      <c r="H13" s="17" t="str">
        <f t="shared" si="0"/>
        <v/>
      </c>
      <c r="I13" s="42"/>
    </row>
    <row r="14" spans="1:9" x14ac:dyDescent="0.2">
      <c r="A14" s="5"/>
      <c r="B14" s="50" t="s">
        <v>1160</v>
      </c>
      <c r="C14" s="14" t="s">
        <v>1158</v>
      </c>
      <c r="D14" s="22" t="s">
        <v>6</v>
      </c>
      <c r="E14" s="22"/>
      <c r="F14" s="23"/>
      <c r="G14" s="24"/>
      <c r="H14" s="17">
        <f t="shared" si="0"/>
        <v>0</v>
      </c>
      <c r="I14" s="43"/>
    </row>
    <row r="15" spans="1:9" x14ac:dyDescent="0.2">
      <c r="A15" s="5"/>
      <c r="B15" s="50"/>
      <c r="C15" s="14"/>
      <c r="D15" s="22"/>
      <c r="E15" s="22"/>
      <c r="F15" s="23"/>
      <c r="G15" s="24"/>
      <c r="H15" s="17" t="str">
        <f t="shared" si="0"/>
        <v/>
      </c>
      <c r="I15" s="43"/>
    </row>
    <row r="16" spans="1:9" x14ac:dyDescent="0.2">
      <c r="A16" s="5"/>
      <c r="B16" s="50" t="s">
        <v>1161</v>
      </c>
      <c r="C16" s="14" t="s">
        <v>1159</v>
      </c>
      <c r="D16" s="22" t="s">
        <v>6</v>
      </c>
      <c r="E16" s="22"/>
      <c r="F16" s="23"/>
      <c r="G16" s="24"/>
      <c r="H16" s="17">
        <f t="shared" si="0"/>
        <v>0</v>
      </c>
      <c r="I16" s="43"/>
    </row>
    <row r="17" spans="1:9" x14ac:dyDescent="0.2">
      <c r="A17" s="5"/>
      <c r="B17" s="50"/>
      <c r="C17" s="14"/>
      <c r="D17" s="22"/>
      <c r="E17" s="22"/>
      <c r="F17" s="23"/>
      <c r="G17" s="24"/>
      <c r="H17" s="17" t="str">
        <f t="shared" si="0"/>
        <v/>
      </c>
      <c r="I17" s="43"/>
    </row>
    <row r="18" spans="1:9" x14ac:dyDescent="0.2">
      <c r="A18" s="5"/>
      <c r="B18" s="50" t="s">
        <v>1190</v>
      </c>
      <c r="C18" s="14" t="s">
        <v>1162</v>
      </c>
      <c r="D18" s="22" t="s">
        <v>38</v>
      </c>
      <c r="E18" s="22"/>
      <c r="F18" s="23"/>
      <c r="G18" s="41"/>
      <c r="H18" s="17">
        <f t="shared" si="0"/>
        <v>0</v>
      </c>
      <c r="I18" s="42"/>
    </row>
    <row r="19" spans="1:9" x14ac:dyDescent="0.2">
      <c r="A19" s="5"/>
      <c r="B19" s="50"/>
      <c r="C19" s="14"/>
      <c r="D19" s="22"/>
      <c r="E19" s="38"/>
      <c r="F19" s="23"/>
      <c r="G19" s="44"/>
      <c r="H19" s="17" t="str">
        <f t="shared" si="0"/>
        <v/>
      </c>
      <c r="I19" s="42"/>
    </row>
    <row r="20" spans="1:9" x14ac:dyDescent="0.2">
      <c r="A20" s="5"/>
      <c r="B20" s="50" t="s">
        <v>1191</v>
      </c>
      <c r="C20" s="1" t="s">
        <v>1163</v>
      </c>
      <c r="D20" s="22" t="s">
        <v>38</v>
      </c>
      <c r="E20" s="38"/>
      <c r="F20" s="23"/>
      <c r="G20" s="46"/>
      <c r="H20" s="17">
        <f t="shared" si="0"/>
        <v>0</v>
      </c>
    </row>
    <row r="21" spans="1:9" x14ac:dyDescent="0.2">
      <c r="A21" s="5"/>
      <c r="B21" s="50"/>
      <c r="C21" s="14"/>
      <c r="D21" s="22"/>
      <c r="E21" s="38"/>
      <c r="F21" s="23"/>
      <c r="G21" s="46"/>
      <c r="H21" s="17" t="str">
        <f t="shared" si="0"/>
        <v/>
      </c>
    </row>
    <row r="22" spans="1:9" x14ac:dyDescent="0.2">
      <c r="A22" s="5"/>
      <c r="B22" s="50" t="s">
        <v>1192</v>
      </c>
      <c r="C22" s="14" t="s">
        <v>1164</v>
      </c>
      <c r="D22" s="22" t="s">
        <v>6</v>
      </c>
      <c r="E22" s="38"/>
      <c r="F22" s="23"/>
      <c r="G22" s="39"/>
      <c r="H22" s="17">
        <f t="shared" si="0"/>
        <v>0</v>
      </c>
    </row>
    <row r="23" spans="1:9" x14ac:dyDescent="0.2">
      <c r="A23" s="5"/>
      <c r="B23" s="50"/>
      <c r="C23" s="14"/>
      <c r="D23" s="22"/>
      <c r="E23" s="38"/>
      <c r="F23" s="23"/>
      <c r="G23" s="46"/>
      <c r="H23" s="17" t="str">
        <f t="shared" si="0"/>
        <v/>
      </c>
    </row>
    <row r="24" spans="1:9" x14ac:dyDescent="0.2">
      <c r="A24" s="5"/>
      <c r="B24" s="50" t="s">
        <v>1193</v>
      </c>
      <c r="C24" s="14" t="s">
        <v>1165</v>
      </c>
      <c r="D24" s="22" t="s">
        <v>6</v>
      </c>
      <c r="E24" s="38"/>
      <c r="F24" s="23"/>
      <c r="G24" s="44"/>
      <c r="H24" s="17">
        <f t="shared" si="0"/>
        <v>0</v>
      </c>
    </row>
    <row r="25" spans="1:9" x14ac:dyDescent="0.2">
      <c r="A25" s="5"/>
      <c r="B25" s="50"/>
      <c r="C25" s="14"/>
      <c r="D25" s="22"/>
      <c r="E25" s="22"/>
      <c r="F25" s="23"/>
      <c r="G25" s="46"/>
      <c r="H25" s="17" t="str">
        <f t="shared" si="0"/>
        <v/>
      </c>
    </row>
    <row r="26" spans="1:9" x14ac:dyDescent="0.2">
      <c r="A26" s="5"/>
      <c r="B26" s="50" t="s">
        <v>1194</v>
      </c>
      <c r="C26" s="14" t="s">
        <v>1166</v>
      </c>
      <c r="D26" s="22"/>
      <c r="E26" s="15"/>
      <c r="F26" s="23"/>
      <c r="G26" s="39"/>
      <c r="H26" s="17" t="str">
        <f t="shared" si="0"/>
        <v/>
      </c>
      <c r="I26" s="43"/>
    </row>
    <row r="27" spans="1:9" x14ac:dyDescent="0.2">
      <c r="A27" s="5"/>
      <c r="B27" s="50"/>
      <c r="C27" s="14"/>
      <c r="D27" s="15"/>
      <c r="E27" s="15"/>
      <c r="F27" s="26"/>
      <c r="G27" s="29"/>
      <c r="H27" s="17" t="str">
        <f t="shared" si="0"/>
        <v/>
      </c>
      <c r="I27" s="18"/>
    </row>
    <row r="28" spans="1:9" s="37" customFormat="1" x14ac:dyDescent="0.2">
      <c r="A28" s="66"/>
      <c r="B28" s="50" t="s">
        <v>1195</v>
      </c>
      <c r="C28" s="14" t="s">
        <v>1167</v>
      </c>
      <c r="D28" s="22" t="s">
        <v>6</v>
      </c>
      <c r="E28" s="22"/>
      <c r="F28" s="26"/>
      <c r="G28" s="29"/>
      <c r="H28" s="17">
        <f t="shared" si="0"/>
        <v>0</v>
      </c>
      <c r="I28" s="18"/>
    </row>
    <row r="29" spans="1:9" x14ac:dyDescent="0.2">
      <c r="A29" s="5"/>
      <c r="B29" s="50"/>
      <c r="C29" s="14"/>
      <c r="D29" s="22"/>
      <c r="E29" s="22"/>
      <c r="F29" s="23"/>
      <c r="G29" s="39"/>
      <c r="H29" s="17" t="str">
        <f t="shared" si="0"/>
        <v/>
      </c>
      <c r="I29" s="43"/>
    </row>
    <row r="30" spans="1:9" x14ac:dyDescent="0.2">
      <c r="A30" s="5"/>
      <c r="B30" s="50" t="s">
        <v>1196</v>
      </c>
      <c r="C30" s="14" t="s">
        <v>1168</v>
      </c>
      <c r="D30" s="22" t="s">
        <v>38</v>
      </c>
      <c r="E30" s="22"/>
      <c r="F30" s="23"/>
      <c r="G30" s="39"/>
      <c r="H30" s="17">
        <f t="shared" si="0"/>
        <v>0</v>
      </c>
      <c r="I30" s="43"/>
    </row>
    <row r="31" spans="1:9" x14ac:dyDescent="0.2">
      <c r="A31" s="5"/>
      <c r="B31" s="50"/>
      <c r="C31" s="14"/>
      <c r="D31" s="22"/>
      <c r="E31" s="22"/>
      <c r="F31" s="23"/>
      <c r="G31" s="47"/>
      <c r="H31" s="17" t="str">
        <f t="shared" si="0"/>
        <v/>
      </c>
      <c r="I31" s="42"/>
    </row>
    <row r="32" spans="1:9" x14ac:dyDescent="0.2">
      <c r="A32" s="5"/>
      <c r="B32" s="50" t="s">
        <v>1197</v>
      </c>
      <c r="C32" s="14" t="s">
        <v>1169</v>
      </c>
      <c r="D32" s="22"/>
      <c r="E32" s="22"/>
      <c r="F32" s="23"/>
      <c r="G32" s="47"/>
      <c r="H32" s="17" t="str">
        <f t="shared" si="0"/>
        <v/>
      </c>
      <c r="I32" s="42"/>
    </row>
    <row r="33" spans="1:9" x14ac:dyDescent="0.2">
      <c r="A33" s="5"/>
      <c r="B33" s="50"/>
      <c r="C33" s="14"/>
      <c r="D33" s="22"/>
      <c r="E33" s="22"/>
      <c r="F33" s="23"/>
      <c r="G33" s="44"/>
      <c r="H33" s="17" t="str">
        <f t="shared" si="0"/>
        <v/>
      </c>
      <c r="I33" s="42"/>
    </row>
    <row r="34" spans="1:9" x14ac:dyDescent="0.2">
      <c r="A34" s="5"/>
      <c r="B34" s="50" t="s">
        <v>1200</v>
      </c>
      <c r="C34" s="14" t="s">
        <v>1170</v>
      </c>
      <c r="D34" s="22" t="s">
        <v>38</v>
      </c>
      <c r="E34" s="22"/>
      <c r="F34" s="166">
        <v>2</v>
      </c>
      <c r="G34" s="182">
        <v>2000</v>
      </c>
      <c r="H34" s="182">
        <f>IF(G34="","",F34*G34)</f>
        <v>4000</v>
      </c>
      <c r="I34" s="42"/>
    </row>
    <row r="35" spans="1:9" x14ac:dyDescent="0.2">
      <c r="A35" s="5"/>
      <c r="B35" s="50"/>
      <c r="C35" s="14"/>
      <c r="D35" s="22"/>
      <c r="E35" s="22"/>
      <c r="F35" s="22"/>
      <c r="G35" s="41"/>
      <c r="H35" s="17" t="str">
        <f t="shared" si="0"/>
        <v/>
      </c>
      <c r="I35" s="42"/>
    </row>
    <row r="36" spans="1:9" x14ac:dyDescent="0.2">
      <c r="A36" s="5"/>
      <c r="B36" s="50" t="s">
        <v>1201</v>
      </c>
      <c r="C36" s="14" t="s">
        <v>1171</v>
      </c>
      <c r="D36" s="22" t="s">
        <v>38</v>
      </c>
      <c r="E36" s="22"/>
      <c r="F36" s="22"/>
      <c r="G36" s="41"/>
      <c r="H36" s="17">
        <f t="shared" si="0"/>
        <v>0</v>
      </c>
      <c r="I36" s="42"/>
    </row>
    <row r="37" spans="1:9" x14ac:dyDescent="0.2">
      <c r="A37" s="5"/>
      <c r="B37" s="50"/>
      <c r="C37" s="14"/>
      <c r="D37" s="22"/>
      <c r="E37" s="22"/>
      <c r="F37" s="22"/>
      <c r="G37" s="39"/>
      <c r="H37" s="17" t="str">
        <f t="shared" si="0"/>
        <v/>
      </c>
      <c r="I37" s="42"/>
    </row>
    <row r="38" spans="1:9" x14ac:dyDescent="0.2">
      <c r="A38" s="5"/>
      <c r="B38" s="50" t="s">
        <v>1202</v>
      </c>
      <c r="C38" s="14" t="s">
        <v>1172</v>
      </c>
      <c r="D38" s="22" t="s">
        <v>38</v>
      </c>
      <c r="E38" s="22"/>
      <c r="F38" s="22"/>
      <c r="G38" s="39"/>
      <c r="H38" s="17">
        <f t="shared" si="0"/>
        <v>0</v>
      </c>
      <c r="I38" s="42"/>
    </row>
    <row r="39" spans="1:9" x14ac:dyDescent="0.2">
      <c r="A39" s="5"/>
      <c r="B39" s="50"/>
      <c r="C39" s="14"/>
      <c r="D39" s="22"/>
      <c r="E39" s="22"/>
      <c r="F39" s="22"/>
      <c r="G39" s="39"/>
      <c r="H39" s="17" t="str">
        <f t="shared" si="0"/>
        <v/>
      </c>
      <c r="I39" s="42"/>
    </row>
    <row r="40" spans="1:9" x14ac:dyDescent="0.2">
      <c r="A40" s="5"/>
      <c r="B40" s="50" t="s">
        <v>1203</v>
      </c>
      <c r="C40" s="14" t="s">
        <v>1173</v>
      </c>
      <c r="D40" s="22" t="s">
        <v>38</v>
      </c>
      <c r="E40" s="22"/>
      <c r="F40" s="22"/>
      <c r="G40" s="39"/>
      <c r="H40" s="17">
        <f t="shared" si="0"/>
        <v>0</v>
      </c>
      <c r="I40" s="42"/>
    </row>
    <row r="41" spans="1:9" x14ac:dyDescent="0.2">
      <c r="A41" s="5"/>
      <c r="B41" s="50"/>
      <c r="C41" s="14"/>
      <c r="D41" s="22"/>
      <c r="E41" s="22"/>
      <c r="F41" s="22"/>
      <c r="G41" s="39"/>
      <c r="H41" s="17" t="str">
        <f t="shared" si="0"/>
        <v/>
      </c>
      <c r="I41" s="42"/>
    </row>
    <row r="42" spans="1:9" ht="25.5" x14ac:dyDescent="0.2">
      <c r="A42" s="5"/>
      <c r="B42" s="50" t="s">
        <v>1198</v>
      </c>
      <c r="C42" s="14" t="s">
        <v>1174</v>
      </c>
      <c r="D42" s="22" t="s">
        <v>26</v>
      </c>
      <c r="E42" s="22"/>
      <c r="F42" s="22"/>
      <c r="G42" s="39"/>
      <c r="H42" s="17">
        <f t="shared" si="0"/>
        <v>0</v>
      </c>
      <c r="I42" s="42"/>
    </row>
    <row r="43" spans="1:9" x14ac:dyDescent="0.2">
      <c r="A43" s="5"/>
      <c r="B43" s="50"/>
      <c r="C43" s="14"/>
      <c r="D43" s="22"/>
      <c r="E43" s="22"/>
      <c r="F43" s="22"/>
      <c r="G43" s="39"/>
      <c r="H43" s="17" t="str">
        <f t="shared" si="0"/>
        <v/>
      </c>
      <c r="I43" s="42"/>
    </row>
    <row r="44" spans="1:9" ht="25.5" x14ac:dyDescent="0.2">
      <c r="A44" s="5"/>
      <c r="B44" s="50" t="s">
        <v>1199</v>
      </c>
      <c r="C44" s="14" t="s">
        <v>1175</v>
      </c>
      <c r="D44" s="22" t="s">
        <v>38</v>
      </c>
      <c r="E44" s="22"/>
      <c r="F44" s="22"/>
      <c r="G44" s="39"/>
      <c r="H44" s="17">
        <f t="shared" si="0"/>
        <v>0</v>
      </c>
      <c r="I44" s="42"/>
    </row>
    <row r="45" spans="1:9" x14ac:dyDescent="0.2">
      <c r="A45" s="5"/>
      <c r="B45" s="50"/>
      <c r="C45" s="14"/>
      <c r="D45" s="22"/>
      <c r="E45" s="22"/>
      <c r="F45" s="22"/>
      <c r="G45" s="48"/>
      <c r="H45" s="17" t="str">
        <f t="shared" si="0"/>
        <v/>
      </c>
      <c r="I45" s="42"/>
    </row>
    <row r="46" spans="1:9" x14ac:dyDescent="0.2">
      <c r="A46" s="5"/>
      <c r="B46" s="50" t="s">
        <v>1204</v>
      </c>
      <c r="C46" s="14" t="s">
        <v>1176</v>
      </c>
      <c r="D46" s="22"/>
      <c r="E46" s="22"/>
      <c r="F46" s="22"/>
      <c r="G46" s="48"/>
      <c r="H46" s="17" t="str">
        <f t="shared" si="0"/>
        <v/>
      </c>
      <c r="I46" s="42"/>
    </row>
    <row r="47" spans="1:9" x14ac:dyDescent="0.2">
      <c r="A47" s="5"/>
      <c r="B47" s="50"/>
      <c r="C47" s="14"/>
      <c r="D47" s="22"/>
      <c r="E47" s="22"/>
      <c r="F47" s="22"/>
      <c r="G47" s="39"/>
      <c r="H47" s="17" t="str">
        <f t="shared" si="0"/>
        <v/>
      </c>
      <c r="I47" s="42"/>
    </row>
    <row r="48" spans="1:9" x14ac:dyDescent="0.2">
      <c r="A48" s="5"/>
      <c r="B48" s="50" t="s">
        <v>1205</v>
      </c>
      <c r="C48" s="14" t="s">
        <v>1177</v>
      </c>
      <c r="D48" s="22"/>
      <c r="E48" s="22"/>
      <c r="F48" s="22"/>
      <c r="G48" s="39"/>
      <c r="H48" s="17" t="str">
        <f t="shared" si="0"/>
        <v/>
      </c>
      <c r="I48" s="42"/>
    </row>
    <row r="49" spans="1:9" x14ac:dyDescent="0.2">
      <c r="A49" s="5"/>
      <c r="B49" s="50"/>
      <c r="C49" s="14"/>
      <c r="D49" s="22"/>
      <c r="E49" s="22"/>
      <c r="F49" s="22"/>
      <c r="G49" s="39"/>
      <c r="H49" s="17" t="str">
        <f t="shared" si="0"/>
        <v/>
      </c>
      <c r="I49" s="42"/>
    </row>
    <row r="50" spans="1:9" x14ac:dyDescent="0.2">
      <c r="A50" s="5"/>
      <c r="B50" s="50" t="s">
        <v>53</v>
      </c>
      <c r="C50" s="14" t="s">
        <v>2842</v>
      </c>
      <c r="D50" s="22" t="s">
        <v>1419</v>
      </c>
      <c r="E50" s="22"/>
      <c r="F50" s="22">
        <v>1</v>
      </c>
      <c r="G50" s="39">
        <v>75000</v>
      </c>
      <c r="H50" s="17">
        <f t="shared" si="0"/>
        <v>75000</v>
      </c>
      <c r="I50" s="42"/>
    </row>
    <row r="51" spans="1:9" x14ac:dyDescent="0.2">
      <c r="A51" s="5"/>
      <c r="B51" s="50"/>
      <c r="C51" s="14"/>
      <c r="D51" s="22"/>
      <c r="E51" s="22"/>
      <c r="F51" s="22"/>
      <c r="G51" s="39"/>
      <c r="H51" s="17" t="str">
        <f t="shared" si="0"/>
        <v/>
      </c>
      <c r="I51" s="42"/>
    </row>
    <row r="52" spans="1:9" x14ac:dyDescent="0.2">
      <c r="A52" s="5"/>
      <c r="B52" s="50" t="s">
        <v>55</v>
      </c>
      <c r="C52" s="14" t="s">
        <v>2843</v>
      </c>
      <c r="D52" s="22" t="s">
        <v>1419</v>
      </c>
      <c r="E52" s="22"/>
      <c r="F52" s="22">
        <v>1</v>
      </c>
      <c r="G52" s="39">
        <v>50000</v>
      </c>
      <c r="H52" s="17">
        <f t="shared" si="0"/>
        <v>50000</v>
      </c>
      <c r="I52" s="42"/>
    </row>
    <row r="53" spans="1:9" x14ac:dyDescent="0.2">
      <c r="A53" s="5"/>
      <c r="B53" s="50"/>
      <c r="C53" s="14"/>
      <c r="D53" s="22"/>
      <c r="E53" s="22"/>
      <c r="F53" s="22"/>
      <c r="G53" s="39"/>
      <c r="H53" s="17" t="str">
        <f t="shared" si="0"/>
        <v/>
      </c>
      <c r="I53" s="42"/>
    </row>
    <row r="54" spans="1:9" x14ac:dyDescent="0.2">
      <c r="A54" s="5"/>
      <c r="B54" s="50" t="s">
        <v>1206</v>
      </c>
      <c r="C54" s="14" t="s">
        <v>1179</v>
      </c>
      <c r="D54" s="38"/>
      <c r="E54" s="38"/>
      <c r="F54" s="22"/>
      <c r="G54" s="39"/>
      <c r="H54" s="17" t="str">
        <f t="shared" si="0"/>
        <v/>
      </c>
      <c r="I54" s="42"/>
    </row>
    <row r="55" spans="1:9" x14ac:dyDescent="0.2">
      <c r="A55" s="5"/>
      <c r="B55" s="50"/>
      <c r="C55" s="14"/>
      <c r="D55" s="22"/>
      <c r="E55" s="22"/>
      <c r="F55" s="38"/>
      <c r="G55" s="39"/>
      <c r="H55" s="17" t="str">
        <f t="shared" si="0"/>
        <v/>
      </c>
    </row>
    <row r="56" spans="1:9" x14ac:dyDescent="0.2">
      <c r="A56" s="5"/>
      <c r="B56" s="50" t="s">
        <v>53</v>
      </c>
      <c r="C56" s="14" t="s">
        <v>1178</v>
      </c>
      <c r="D56" s="38" t="s">
        <v>6</v>
      </c>
      <c r="E56" s="38"/>
      <c r="F56" s="22"/>
      <c r="G56" s="39"/>
      <c r="H56" s="17">
        <f t="shared" si="0"/>
        <v>0</v>
      </c>
      <c r="I56" s="42"/>
    </row>
    <row r="57" spans="1:9" x14ac:dyDescent="0.2">
      <c r="A57" s="5"/>
      <c r="B57" s="50"/>
      <c r="C57" s="14"/>
      <c r="D57" s="38"/>
      <c r="E57" s="38"/>
      <c r="F57" s="38"/>
      <c r="G57" s="39"/>
      <c r="H57" s="17" t="str">
        <f t="shared" si="0"/>
        <v/>
      </c>
      <c r="I57" s="49"/>
    </row>
    <row r="58" spans="1:9" ht="12.75" customHeight="1" x14ac:dyDescent="0.2">
      <c r="A58" s="5"/>
      <c r="B58" s="50" t="s">
        <v>55</v>
      </c>
      <c r="C58" s="14" t="s">
        <v>1178</v>
      </c>
      <c r="D58" s="22" t="s">
        <v>38</v>
      </c>
      <c r="E58" s="22"/>
      <c r="F58" s="38"/>
      <c r="G58" s="39"/>
      <c r="H58" s="17">
        <f t="shared" si="0"/>
        <v>0</v>
      </c>
    </row>
    <row r="59" spans="1:9" x14ac:dyDescent="0.2">
      <c r="A59" s="5"/>
      <c r="B59" s="50"/>
      <c r="C59" s="14"/>
      <c r="D59" s="22"/>
      <c r="E59" s="22"/>
      <c r="F59" s="22"/>
      <c r="G59" s="39"/>
      <c r="H59" s="17" t="str">
        <f t="shared" si="0"/>
        <v/>
      </c>
      <c r="I59" s="42"/>
    </row>
    <row r="60" spans="1:9" x14ac:dyDescent="0.2">
      <c r="A60" s="5"/>
      <c r="B60" s="50" t="s">
        <v>1207</v>
      </c>
      <c r="C60" s="14" t="s">
        <v>1180</v>
      </c>
      <c r="D60" s="22" t="s">
        <v>38</v>
      </c>
      <c r="E60" s="22"/>
      <c r="F60" s="22"/>
      <c r="G60" s="39"/>
      <c r="H60" s="17">
        <f t="shared" si="0"/>
        <v>0</v>
      </c>
      <c r="I60" s="42"/>
    </row>
    <row r="61" spans="1:9" x14ac:dyDescent="0.2">
      <c r="A61" s="5"/>
      <c r="B61" s="50"/>
      <c r="C61" s="14"/>
      <c r="D61" s="22"/>
      <c r="E61" s="22"/>
      <c r="F61" s="22"/>
      <c r="G61" s="39"/>
      <c r="H61" s="17" t="str">
        <f t="shared" si="0"/>
        <v/>
      </c>
      <c r="I61" s="42"/>
    </row>
    <row r="62" spans="1:9" ht="25.5" x14ac:dyDescent="0.2">
      <c r="A62" s="5"/>
      <c r="B62" s="50" t="s">
        <v>1208</v>
      </c>
      <c r="C62" s="14" t="s">
        <v>1181</v>
      </c>
      <c r="D62" s="22" t="s">
        <v>86</v>
      </c>
      <c r="E62" s="22"/>
      <c r="F62" s="22"/>
      <c r="G62" s="39"/>
      <c r="H62" s="17">
        <f t="shared" si="0"/>
        <v>0</v>
      </c>
      <c r="I62" s="42"/>
    </row>
    <row r="63" spans="1:9" x14ac:dyDescent="0.2">
      <c r="A63" s="5"/>
      <c r="B63" s="50"/>
      <c r="C63" s="14"/>
      <c r="D63" s="22"/>
      <c r="E63" s="22"/>
      <c r="F63" s="22"/>
      <c r="G63" s="39"/>
      <c r="H63" s="17" t="str">
        <f t="shared" si="0"/>
        <v/>
      </c>
      <c r="I63" s="42"/>
    </row>
    <row r="64" spans="1:9" ht="12.75" customHeight="1" x14ac:dyDescent="0.2">
      <c r="A64" s="5"/>
      <c r="B64" s="50" t="s">
        <v>1209</v>
      </c>
      <c r="C64" s="14" t="s">
        <v>1182</v>
      </c>
      <c r="D64" s="22" t="s">
        <v>6</v>
      </c>
      <c r="E64" s="22"/>
      <c r="F64" s="22"/>
      <c r="G64" s="39"/>
      <c r="H64" s="17">
        <f t="shared" si="0"/>
        <v>0</v>
      </c>
      <c r="I64" s="42"/>
    </row>
    <row r="65" spans="1:9" ht="12.75" customHeight="1" x14ac:dyDescent="0.2">
      <c r="A65" s="5"/>
      <c r="B65" s="50"/>
      <c r="C65" s="14"/>
      <c r="D65" s="22"/>
      <c r="E65" s="22"/>
      <c r="F65" s="22"/>
      <c r="G65" s="39"/>
      <c r="H65" s="17"/>
      <c r="I65" s="42"/>
    </row>
    <row r="66" spans="1:9" ht="25.5" x14ac:dyDescent="0.2">
      <c r="A66" s="5"/>
      <c r="B66" s="50" t="s">
        <v>1210</v>
      </c>
      <c r="C66" s="14" t="s">
        <v>1183</v>
      </c>
      <c r="D66" s="22" t="s">
        <v>26</v>
      </c>
      <c r="E66" s="22"/>
      <c r="F66" s="22"/>
      <c r="G66" s="39"/>
      <c r="H66" s="17">
        <f t="shared" si="0"/>
        <v>0</v>
      </c>
      <c r="I66" s="42"/>
    </row>
    <row r="67" spans="1:9" x14ac:dyDescent="0.2">
      <c r="A67" s="5"/>
      <c r="B67" s="50"/>
      <c r="C67" s="14"/>
      <c r="D67" s="22"/>
      <c r="E67" s="22"/>
      <c r="F67" s="22"/>
      <c r="G67" s="39"/>
      <c r="H67" s="17" t="str">
        <f t="shared" si="0"/>
        <v/>
      </c>
      <c r="I67" s="42"/>
    </row>
    <row r="68" spans="1:9" x14ac:dyDescent="0.2">
      <c r="A68" s="5"/>
      <c r="B68" s="50" t="s">
        <v>1211</v>
      </c>
      <c r="C68" s="14" t="s">
        <v>1184</v>
      </c>
      <c r="D68" s="22" t="s">
        <v>6</v>
      </c>
      <c r="E68" s="22"/>
      <c r="F68" s="22"/>
      <c r="G68" s="39"/>
      <c r="H68" s="17">
        <f t="shared" si="0"/>
        <v>0</v>
      </c>
      <c r="I68" s="42"/>
    </row>
    <row r="69" spans="1:9" x14ac:dyDescent="0.2">
      <c r="A69" s="5"/>
      <c r="B69" s="50"/>
      <c r="C69" s="14"/>
      <c r="D69" s="22"/>
      <c r="E69" s="22"/>
      <c r="F69" s="22"/>
      <c r="G69" s="39"/>
      <c r="H69" s="17"/>
      <c r="I69" s="42"/>
    </row>
    <row r="70" spans="1:9" x14ac:dyDescent="0.2">
      <c r="A70" s="5"/>
      <c r="B70" s="50"/>
      <c r="C70" s="14"/>
      <c r="D70" s="22"/>
      <c r="E70" s="22"/>
      <c r="F70" s="22"/>
      <c r="G70" s="39"/>
      <c r="H70" s="17"/>
      <c r="I70" s="42"/>
    </row>
    <row r="71" spans="1:9" x14ac:dyDescent="0.2">
      <c r="A71" s="5"/>
      <c r="B71" s="50"/>
      <c r="C71" s="14"/>
      <c r="D71" s="22"/>
      <c r="E71" s="22"/>
      <c r="F71" s="22"/>
      <c r="G71" s="39"/>
      <c r="H71" s="17"/>
      <c r="I71" s="42"/>
    </row>
    <row r="72" spans="1:9" x14ac:dyDescent="0.2">
      <c r="A72" s="5"/>
      <c r="B72" s="50"/>
      <c r="C72" s="14"/>
      <c r="D72" s="22"/>
      <c r="E72" s="22"/>
      <c r="F72" s="22"/>
      <c r="G72" s="39"/>
      <c r="H72" s="17"/>
      <c r="I72" s="42"/>
    </row>
    <row r="73" spans="1:9" x14ac:dyDescent="0.2">
      <c r="A73" s="5"/>
      <c r="B73" s="50"/>
      <c r="C73" s="14"/>
      <c r="D73" s="22"/>
      <c r="E73" s="22"/>
      <c r="F73" s="22"/>
      <c r="G73" s="39"/>
      <c r="H73" s="17"/>
      <c r="I73" s="42"/>
    </row>
    <row r="74" spans="1:9" x14ac:dyDescent="0.2">
      <c r="A74" s="5"/>
      <c r="B74" s="50"/>
      <c r="C74" s="14"/>
      <c r="D74" s="22"/>
      <c r="E74" s="22"/>
      <c r="F74" s="22"/>
      <c r="G74" s="39"/>
      <c r="H74" s="17" t="str">
        <f t="shared" si="0"/>
        <v/>
      </c>
      <c r="I74" s="42"/>
    </row>
    <row r="75" spans="1:9" s="30" customFormat="1" ht="19.5" customHeight="1" x14ac:dyDescent="0.2">
      <c r="B75" s="106" t="str">
        <f>$B$10</f>
        <v>C13.8</v>
      </c>
      <c r="C75" s="31" t="s">
        <v>14</v>
      </c>
      <c r="D75" s="32"/>
      <c r="E75" s="32"/>
      <c r="F75" s="33"/>
      <c r="G75" s="32"/>
      <c r="H75" s="34">
        <f>SUM(H9:H74)</f>
        <v>129000</v>
      </c>
      <c r="I75" s="35"/>
    </row>
    <row r="76" spans="1:9" x14ac:dyDescent="0.2">
      <c r="B76" s="449" t="str">
        <f>Client1</f>
        <v>Province of KwaZulu-Natal</v>
      </c>
      <c r="C76" s="449"/>
      <c r="D76" s="449"/>
      <c r="E76" s="449"/>
      <c r="F76" s="450" t="str">
        <f>"Contract No. "&amp;ContractNo</f>
        <v>Contract No. ZNB01127/00000/00/HOD/INF/21/T</v>
      </c>
      <c r="G76" s="450"/>
      <c r="H76" s="450"/>
    </row>
    <row r="77" spans="1:9" x14ac:dyDescent="0.2">
      <c r="B77" s="449" t="str">
        <f>Client2</f>
        <v>Department of Transport</v>
      </c>
      <c r="C77" s="449"/>
      <c r="D77" s="449"/>
      <c r="E77" s="449"/>
      <c r="F77" s="450"/>
      <c r="G77" s="450"/>
      <c r="H77" s="450"/>
    </row>
    <row r="78" spans="1:9" x14ac:dyDescent="0.2">
      <c r="B78" s="452"/>
      <c r="C78" s="452"/>
      <c r="D78" s="452"/>
      <c r="E78" s="452"/>
      <c r="F78" s="451"/>
      <c r="G78" s="451"/>
      <c r="H78" s="451"/>
    </row>
    <row r="79" spans="1:9" x14ac:dyDescent="0.2">
      <c r="B79" s="443" t="s">
        <v>8</v>
      </c>
      <c r="C79" s="444"/>
      <c r="D79" s="444"/>
      <c r="E79" s="444"/>
      <c r="F79" s="444"/>
      <c r="G79" s="444"/>
      <c r="H79" s="453" t="str">
        <f>$H$4</f>
        <v>CHAPTER C13.8</v>
      </c>
      <c r="I79" s="6"/>
    </row>
    <row r="80" spans="1:9" x14ac:dyDescent="0.2">
      <c r="B80" s="445" t="str">
        <f>ContractDescription</f>
        <v>REHABILITATION OF PROVINCIAL ROAD P47-3 (KM 38.00 TO KM 48.00) IN THE EMPANGENI REGION</v>
      </c>
      <c r="C80" s="446"/>
      <c r="D80" s="446"/>
      <c r="E80" s="446"/>
      <c r="F80" s="446"/>
      <c r="G80" s="446"/>
      <c r="H80" s="450"/>
      <c r="I80" s="8"/>
    </row>
    <row r="81" spans="1:9" x14ac:dyDescent="0.2">
      <c r="B81" s="445"/>
      <c r="C81" s="446"/>
      <c r="D81" s="446"/>
      <c r="E81" s="446"/>
      <c r="F81" s="446"/>
      <c r="G81" s="446"/>
      <c r="H81" s="450"/>
      <c r="I81" s="8"/>
    </row>
    <row r="82" spans="1:9" x14ac:dyDescent="0.2">
      <c r="B82" s="447"/>
      <c r="C82" s="448"/>
      <c r="D82" s="448"/>
      <c r="E82" s="448"/>
      <c r="F82" s="448"/>
      <c r="G82" s="448"/>
      <c r="H82" s="451"/>
      <c r="I82" s="8"/>
    </row>
    <row r="83" spans="1:9" s="9" customFormat="1" ht="24.95" customHeight="1" x14ac:dyDescent="0.2">
      <c r="B83" s="72" t="s">
        <v>0</v>
      </c>
      <c r="C83" s="11" t="s">
        <v>1</v>
      </c>
      <c r="D83" s="11" t="s">
        <v>2</v>
      </c>
      <c r="E83" s="11" t="s">
        <v>10</v>
      </c>
      <c r="F83" s="11" t="s">
        <v>3</v>
      </c>
      <c r="G83" s="11" t="s">
        <v>4</v>
      </c>
      <c r="H83" s="11" t="s">
        <v>5</v>
      </c>
      <c r="I83" s="12"/>
    </row>
    <row r="84" spans="1:9" s="30" customFormat="1" ht="19.5" customHeight="1" x14ac:dyDescent="0.2">
      <c r="B84" s="76"/>
      <c r="C84" s="31" t="s">
        <v>29</v>
      </c>
      <c r="D84" s="32"/>
      <c r="E84" s="32"/>
      <c r="F84" s="33"/>
      <c r="G84" s="32"/>
      <c r="H84" s="34">
        <f>H75</f>
        <v>129000</v>
      </c>
      <c r="I84" s="35"/>
    </row>
    <row r="85" spans="1:9" x14ac:dyDescent="0.2">
      <c r="A85" s="5"/>
      <c r="B85" s="50"/>
      <c r="C85" s="14"/>
      <c r="D85" s="22"/>
      <c r="E85" s="22"/>
      <c r="F85" s="22"/>
      <c r="G85" s="39"/>
      <c r="H85" s="17"/>
      <c r="I85" s="42"/>
    </row>
    <row r="86" spans="1:9" x14ac:dyDescent="0.2">
      <c r="A86" s="5"/>
      <c r="B86" s="50" t="s">
        <v>1212</v>
      </c>
      <c r="C86" s="14" t="s">
        <v>1185</v>
      </c>
      <c r="D86" s="22"/>
      <c r="E86" s="22"/>
      <c r="F86" s="22"/>
      <c r="G86" s="39"/>
      <c r="H86" s="17" t="str">
        <f t="shared" si="0"/>
        <v/>
      </c>
      <c r="I86" s="42"/>
    </row>
    <row r="87" spans="1:9" x14ac:dyDescent="0.2">
      <c r="A87" s="5"/>
      <c r="B87" s="50"/>
      <c r="C87" s="14"/>
      <c r="D87" s="22"/>
      <c r="E87" s="22"/>
      <c r="F87" s="22"/>
      <c r="G87" s="39"/>
      <c r="H87" s="17" t="str">
        <f t="shared" si="0"/>
        <v/>
      </c>
      <c r="I87" s="42"/>
    </row>
    <row r="88" spans="1:9" ht="38.25" x14ac:dyDescent="0.2">
      <c r="A88" s="5"/>
      <c r="B88" s="50" t="s">
        <v>1213</v>
      </c>
      <c r="C88" s="14" t="s">
        <v>1186</v>
      </c>
      <c r="D88" s="22" t="s">
        <v>6</v>
      </c>
      <c r="E88" s="22"/>
      <c r="F88" s="22"/>
      <c r="G88" s="39"/>
      <c r="H88" s="17">
        <f t="shared" si="0"/>
        <v>0</v>
      </c>
      <c r="I88" s="42"/>
    </row>
    <row r="89" spans="1:9" x14ac:dyDescent="0.2">
      <c r="A89" s="5"/>
      <c r="B89" s="50"/>
      <c r="C89" s="14"/>
      <c r="D89" s="22"/>
      <c r="E89" s="22"/>
      <c r="F89" s="22"/>
      <c r="G89" s="39"/>
      <c r="H89" s="17" t="str">
        <f t="shared" si="0"/>
        <v/>
      </c>
      <c r="I89" s="42"/>
    </row>
    <row r="90" spans="1:9" ht="25.5" x14ac:dyDescent="0.2">
      <c r="A90" s="5"/>
      <c r="B90" s="50" t="s">
        <v>1214</v>
      </c>
      <c r="C90" s="14" t="s">
        <v>1187</v>
      </c>
      <c r="D90" s="22"/>
      <c r="E90" s="22"/>
      <c r="F90" s="22"/>
      <c r="G90" s="39"/>
      <c r="H90" s="17" t="str">
        <f t="shared" ref="H90:H149" si="1">IF(D90="","",F90*G90)</f>
        <v/>
      </c>
      <c r="I90" s="42"/>
    </row>
    <row r="91" spans="1:9" x14ac:dyDescent="0.2">
      <c r="A91" s="5"/>
      <c r="B91" s="50"/>
      <c r="C91" s="14"/>
      <c r="D91" s="22"/>
      <c r="E91" s="22"/>
      <c r="F91" s="22"/>
      <c r="G91" s="39"/>
      <c r="H91" s="17" t="str">
        <f t="shared" si="1"/>
        <v/>
      </c>
      <c r="I91" s="42"/>
    </row>
    <row r="92" spans="1:9" x14ac:dyDescent="0.2">
      <c r="A92" s="5"/>
      <c r="B92" s="50" t="s">
        <v>1215</v>
      </c>
      <c r="C92" s="14" t="s">
        <v>1188</v>
      </c>
      <c r="D92" s="22" t="s">
        <v>38</v>
      </c>
      <c r="E92" s="22"/>
      <c r="F92" s="22"/>
      <c r="G92" s="39"/>
      <c r="H92" s="17">
        <f t="shared" si="1"/>
        <v>0</v>
      </c>
      <c r="I92" s="42"/>
    </row>
    <row r="93" spans="1:9" x14ac:dyDescent="0.2">
      <c r="A93" s="5"/>
      <c r="B93" s="50"/>
      <c r="C93" s="14"/>
      <c r="D93" s="22"/>
      <c r="E93" s="22"/>
      <c r="F93" s="22"/>
      <c r="G93" s="39"/>
      <c r="H93" s="17" t="str">
        <f t="shared" si="1"/>
        <v/>
      </c>
      <c r="I93" s="42"/>
    </row>
    <row r="94" spans="1:9" x14ac:dyDescent="0.2">
      <c r="A94" s="5"/>
      <c r="B94" s="50" t="s">
        <v>1216</v>
      </c>
      <c r="C94" s="14" t="s">
        <v>1189</v>
      </c>
      <c r="D94" s="22" t="s">
        <v>38</v>
      </c>
      <c r="E94" s="22"/>
      <c r="F94" s="22"/>
      <c r="G94" s="39"/>
      <c r="H94" s="17">
        <f t="shared" si="1"/>
        <v>0</v>
      </c>
      <c r="I94" s="42"/>
    </row>
    <row r="95" spans="1:9" x14ac:dyDescent="0.2">
      <c r="A95" s="5"/>
      <c r="B95" s="50"/>
      <c r="C95" s="14"/>
      <c r="D95" s="22"/>
      <c r="E95" s="22"/>
      <c r="F95" s="22"/>
      <c r="G95" s="39"/>
      <c r="H95" s="17" t="str">
        <f t="shared" si="1"/>
        <v/>
      </c>
      <c r="I95" s="42"/>
    </row>
    <row r="96" spans="1:9" x14ac:dyDescent="0.2">
      <c r="A96" s="5"/>
      <c r="B96" s="50"/>
      <c r="C96" s="14"/>
      <c r="D96" s="22"/>
      <c r="E96" s="22"/>
      <c r="F96" s="22"/>
      <c r="G96" s="39"/>
      <c r="H96" s="17" t="str">
        <f t="shared" si="1"/>
        <v/>
      </c>
      <c r="I96" s="42"/>
    </row>
    <row r="97" spans="1:9" x14ac:dyDescent="0.2">
      <c r="A97" s="5"/>
      <c r="B97" s="50"/>
      <c r="C97" s="14"/>
      <c r="D97" s="22"/>
      <c r="E97" s="22"/>
      <c r="F97" s="22"/>
      <c r="G97" s="39"/>
      <c r="H97" s="17" t="str">
        <f t="shared" si="1"/>
        <v/>
      </c>
      <c r="I97" s="42"/>
    </row>
    <row r="98" spans="1:9" x14ac:dyDescent="0.2">
      <c r="A98" s="5"/>
      <c r="B98" s="50"/>
      <c r="C98" s="14"/>
      <c r="D98" s="22"/>
      <c r="E98" s="22"/>
      <c r="F98" s="22"/>
      <c r="G98" s="39"/>
      <c r="H98" s="17" t="str">
        <f t="shared" si="1"/>
        <v/>
      </c>
      <c r="I98" s="42"/>
    </row>
    <row r="99" spans="1:9" x14ac:dyDescent="0.2">
      <c r="A99" s="5"/>
      <c r="B99" s="50"/>
      <c r="C99" s="14"/>
      <c r="D99" s="22"/>
      <c r="E99" s="22"/>
      <c r="F99" s="22"/>
      <c r="G99" s="39"/>
      <c r="H99" s="17" t="str">
        <f t="shared" si="1"/>
        <v/>
      </c>
      <c r="I99" s="42"/>
    </row>
    <row r="100" spans="1:9" x14ac:dyDescent="0.2">
      <c r="A100" s="5"/>
      <c r="B100" s="50"/>
      <c r="C100" s="14"/>
      <c r="D100" s="22"/>
      <c r="E100" s="22"/>
      <c r="F100" s="22"/>
      <c r="G100" s="39"/>
      <c r="H100" s="17" t="str">
        <f t="shared" si="1"/>
        <v/>
      </c>
      <c r="I100" s="42"/>
    </row>
    <row r="101" spans="1:9" x14ac:dyDescent="0.2">
      <c r="A101" s="5"/>
      <c r="B101" s="50"/>
      <c r="C101" s="14"/>
      <c r="D101" s="22"/>
      <c r="E101" s="22"/>
      <c r="F101" s="22"/>
      <c r="G101" s="39"/>
      <c r="H101" s="17" t="str">
        <f t="shared" si="1"/>
        <v/>
      </c>
      <c r="I101" s="42"/>
    </row>
    <row r="102" spans="1:9" x14ac:dyDescent="0.2">
      <c r="A102" s="5"/>
      <c r="B102" s="50"/>
      <c r="C102" s="14"/>
      <c r="D102" s="22"/>
      <c r="E102" s="22"/>
      <c r="F102" s="22"/>
      <c r="G102" s="39"/>
      <c r="H102" s="17" t="str">
        <f t="shared" si="1"/>
        <v/>
      </c>
      <c r="I102" s="42"/>
    </row>
    <row r="103" spans="1:9" x14ac:dyDescent="0.2">
      <c r="A103" s="5"/>
      <c r="B103" s="50"/>
      <c r="C103" s="14"/>
      <c r="D103" s="22"/>
      <c r="E103" s="22"/>
      <c r="F103" s="22"/>
      <c r="G103" s="39"/>
      <c r="H103" s="17" t="str">
        <f t="shared" si="1"/>
        <v/>
      </c>
      <c r="I103" s="42"/>
    </row>
    <row r="104" spans="1:9" x14ac:dyDescent="0.2">
      <c r="A104" s="5"/>
      <c r="B104" s="50"/>
      <c r="C104" s="14"/>
      <c r="D104" s="22"/>
      <c r="E104" s="22"/>
      <c r="F104" s="22"/>
      <c r="G104" s="39"/>
      <c r="H104" s="17" t="str">
        <f t="shared" si="1"/>
        <v/>
      </c>
      <c r="I104" s="42"/>
    </row>
    <row r="105" spans="1:9" x14ac:dyDescent="0.2">
      <c r="A105" s="5"/>
      <c r="B105" s="50"/>
      <c r="C105" s="14"/>
      <c r="D105" s="22"/>
      <c r="E105" s="22"/>
      <c r="F105" s="22"/>
      <c r="G105" s="39"/>
      <c r="H105" s="17" t="str">
        <f t="shared" si="1"/>
        <v/>
      </c>
      <c r="I105" s="42"/>
    </row>
    <row r="106" spans="1:9" x14ac:dyDescent="0.2">
      <c r="A106" s="5"/>
      <c r="B106" s="50"/>
      <c r="C106" s="14"/>
      <c r="D106" s="22"/>
      <c r="E106" s="22"/>
      <c r="F106" s="22"/>
      <c r="G106" s="39"/>
      <c r="H106" s="17" t="str">
        <f t="shared" si="1"/>
        <v/>
      </c>
      <c r="I106" s="42"/>
    </row>
    <row r="107" spans="1:9" x14ac:dyDescent="0.2">
      <c r="A107" s="5"/>
      <c r="B107" s="50"/>
      <c r="C107" s="14"/>
      <c r="D107" s="22"/>
      <c r="E107" s="22"/>
      <c r="F107" s="22"/>
      <c r="G107" s="39"/>
      <c r="H107" s="17" t="str">
        <f t="shared" si="1"/>
        <v/>
      </c>
      <c r="I107" s="42"/>
    </row>
    <row r="108" spans="1:9" x14ac:dyDescent="0.2">
      <c r="A108" s="5"/>
      <c r="B108" s="50"/>
      <c r="C108" s="14"/>
      <c r="D108" s="22"/>
      <c r="E108" s="22"/>
      <c r="F108" s="22"/>
      <c r="G108" s="39"/>
      <c r="H108" s="17" t="str">
        <f t="shared" si="1"/>
        <v/>
      </c>
      <c r="I108" s="42"/>
    </row>
    <row r="109" spans="1:9" x14ac:dyDescent="0.2">
      <c r="A109" s="5"/>
      <c r="B109" s="50"/>
      <c r="C109" s="14"/>
      <c r="D109" s="22"/>
      <c r="E109" s="22"/>
      <c r="F109" s="22"/>
      <c r="G109" s="39"/>
      <c r="H109" s="17" t="str">
        <f t="shared" si="1"/>
        <v/>
      </c>
      <c r="I109" s="42"/>
    </row>
    <row r="110" spans="1:9" x14ac:dyDescent="0.2">
      <c r="A110" s="5"/>
      <c r="B110" s="50"/>
      <c r="C110" s="14"/>
      <c r="D110" s="22"/>
      <c r="E110" s="22"/>
      <c r="F110" s="22"/>
      <c r="G110" s="39"/>
      <c r="H110" s="17" t="str">
        <f t="shared" si="1"/>
        <v/>
      </c>
      <c r="I110" s="42"/>
    </row>
    <row r="111" spans="1:9" x14ac:dyDescent="0.2">
      <c r="A111" s="5"/>
      <c r="B111" s="50"/>
      <c r="C111" s="14"/>
      <c r="D111" s="22"/>
      <c r="E111" s="22"/>
      <c r="F111" s="22"/>
      <c r="G111" s="39"/>
      <c r="H111" s="17" t="str">
        <f t="shared" si="1"/>
        <v/>
      </c>
      <c r="I111" s="42"/>
    </row>
    <row r="112" spans="1:9" x14ac:dyDescent="0.2">
      <c r="A112" s="5"/>
      <c r="B112" s="50"/>
      <c r="C112" s="14"/>
      <c r="D112" s="22"/>
      <c r="E112" s="22"/>
      <c r="F112" s="22"/>
      <c r="G112" s="39"/>
      <c r="H112" s="17" t="str">
        <f t="shared" si="1"/>
        <v/>
      </c>
      <c r="I112" s="42"/>
    </row>
    <row r="113" spans="1:9" x14ac:dyDescent="0.2">
      <c r="A113" s="5"/>
      <c r="B113" s="50"/>
      <c r="C113" s="14"/>
      <c r="D113" s="22"/>
      <c r="E113" s="22"/>
      <c r="F113" s="22"/>
      <c r="G113" s="39"/>
      <c r="H113" s="17" t="str">
        <f t="shared" si="1"/>
        <v/>
      </c>
      <c r="I113" s="42"/>
    </row>
    <row r="114" spans="1:9" x14ac:dyDescent="0.2">
      <c r="A114" s="5"/>
      <c r="B114" s="50"/>
      <c r="C114" s="14"/>
      <c r="D114" s="22"/>
      <c r="E114" s="22"/>
      <c r="F114" s="22"/>
      <c r="G114" s="39"/>
      <c r="H114" s="17" t="str">
        <f t="shared" si="1"/>
        <v/>
      </c>
      <c r="I114" s="42"/>
    </row>
    <row r="115" spans="1:9" x14ac:dyDescent="0.2">
      <c r="A115" s="5"/>
      <c r="B115" s="50"/>
      <c r="C115" s="14"/>
      <c r="D115" s="22"/>
      <c r="E115" s="22"/>
      <c r="F115" s="22"/>
      <c r="G115" s="39"/>
      <c r="H115" s="17" t="str">
        <f t="shared" si="1"/>
        <v/>
      </c>
      <c r="I115" s="42"/>
    </row>
    <row r="116" spans="1:9" x14ac:dyDescent="0.2">
      <c r="A116" s="5"/>
      <c r="B116" s="50"/>
      <c r="C116" s="14"/>
      <c r="D116" s="22"/>
      <c r="E116" s="22"/>
      <c r="F116" s="22"/>
      <c r="G116" s="39"/>
      <c r="H116" s="17" t="str">
        <f t="shared" si="1"/>
        <v/>
      </c>
      <c r="I116" s="42"/>
    </row>
    <row r="117" spans="1:9" x14ac:dyDescent="0.2">
      <c r="A117" s="5"/>
      <c r="B117" s="50"/>
      <c r="C117" s="14"/>
      <c r="D117" s="22"/>
      <c r="E117" s="22"/>
      <c r="F117" s="22"/>
      <c r="G117" s="39"/>
      <c r="H117" s="17" t="str">
        <f t="shared" si="1"/>
        <v/>
      </c>
      <c r="I117" s="42"/>
    </row>
    <row r="118" spans="1:9" x14ac:dyDescent="0.2">
      <c r="A118" s="5"/>
      <c r="B118" s="50"/>
      <c r="C118" s="14"/>
      <c r="D118" s="22"/>
      <c r="E118" s="22"/>
      <c r="F118" s="22"/>
      <c r="G118" s="39"/>
      <c r="H118" s="17" t="str">
        <f t="shared" si="1"/>
        <v/>
      </c>
      <c r="I118" s="42"/>
    </row>
    <row r="119" spans="1:9" x14ac:dyDescent="0.2">
      <c r="A119" s="5"/>
      <c r="B119" s="50"/>
      <c r="C119" s="14"/>
      <c r="D119" s="22"/>
      <c r="E119" s="22"/>
      <c r="F119" s="22"/>
      <c r="G119" s="39"/>
      <c r="H119" s="17" t="str">
        <f t="shared" si="1"/>
        <v/>
      </c>
      <c r="I119" s="42"/>
    </row>
    <row r="120" spans="1:9" x14ac:dyDescent="0.2">
      <c r="A120" s="5"/>
      <c r="B120" s="50"/>
      <c r="C120" s="14"/>
      <c r="D120" s="22"/>
      <c r="E120" s="22"/>
      <c r="F120" s="22"/>
      <c r="G120" s="39"/>
      <c r="H120" s="17" t="str">
        <f t="shared" si="1"/>
        <v/>
      </c>
      <c r="I120" s="42"/>
    </row>
    <row r="121" spans="1:9" x14ac:dyDescent="0.2">
      <c r="A121" s="5"/>
      <c r="B121" s="50"/>
      <c r="C121" s="14"/>
      <c r="D121" s="22"/>
      <c r="E121" s="22"/>
      <c r="F121" s="22"/>
      <c r="G121" s="39"/>
      <c r="H121" s="17" t="str">
        <f t="shared" si="1"/>
        <v/>
      </c>
      <c r="I121" s="42"/>
    </row>
    <row r="122" spans="1:9" x14ac:dyDescent="0.2">
      <c r="A122" s="5"/>
      <c r="B122" s="50"/>
      <c r="C122" s="14"/>
      <c r="D122" s="22"/>
      <c r="E122" s="22"/>
      <c r="F122" s="22"/>
      <c r="G122" s="39"/>
      <c r="H122" s="17" t="str">
        <f t="shared" si="1"/>
        <v/>
      </c>
      <c r="I122" s="42"/>
    </row>
    <row r="123" spans="1:9" x14ac:dyDescent="0.2">
      <c r="A123" s="5"/>
      <c r="B123" s="50"/>
      <c r="C123" s="14"/>
      <c r="D123" s="22"/>
      <c r="E123" s="22"/>
      <c r="F123" s="22"/>
      <c r="G123" s="39"/>
      <c r="H123" s="17" t="str">
        <f t="shared" si="1"/>
        <v/>
      </c>
      <c r="I123" s="42"/>
    </row>
    <row r="124" spans="1:9" x14ac:dyDescent="0.2">
      <c r="A124" s="5"/>
      <c r="B124" s="71"/>
      <c r="C124" s="20"/>
      <c r="D124" s="22"/>
      <c r="E124" s="22"/>
      <c r="F124" s="22"/>
      <c r="G124" s="39"/>
      <c r="H124" s="17" t="str">
        <f t="shared" si="1"/>
        <v/>
      </c>
      <c r="I124" s="42"/>
    </row>
    <row r="125" spans="1:9" x14ac:dyDescent="0.2">
      <c r="A125" s="5"/>
      <c r="B125" s="50"/>
      <c r="C125" s="14"/>
      <c r="D125" s="22"/>
      <c r="E125" s="22"/>
      <c r="F125" s="22"/>
      <c r="G125" s="39"/>
      <c r="H125" s="17" t="str">
        <f t="shared" si="1"/>
        <v/>
      </c>
      <c r="I125" s="42"/>
    </row>
    <row r="126" spans="1:9" x14ac:dyDescent="0.2">
      <c r="A126" s="5"/>
      <c r="B126" s="50"/>
      <c r="C126" s="14"/>
      <c r="D126" s="22"/>
      <c r="E126" s="22"/>
      <c r="F126" s="22"/>
      <c r="G126" s="39"/>
      <c r="H126" s="17" t="str">
        <f t="shared" si="1"/>
        <v/>
      </c>
      <c r="I126" s="42"/>
    </row>
    <row r="127" spans="1:9" x14ac:dyDescent="0.2">
      <c r="A127" s="5"/>
      <c r="B127" s="50"/>
      <c r="C127" s="14"/>
      <c r="D127" s="22"/>
      <c r="E127" s="22"/>
      <c r="F127" s="22"/>
      <c r="G127" s="39"/>
      <c r="H127" s="17" t="str">
        <f t="shared" si="1"/>
        <v/>
      </c>
      <c r="I127" s="42"/>
    </row>
    <row r="128" spans="1:9" x14ac:dyDescent="0.2">
      <c r="A128" s="5"/>
      <c r="B128" s="50"/>
      <c r="C128" s="14"/>
      <c r="D128" s="22"/>
      <c r="E128" s="22"/>
      <c r="F128" s="22"/>
      <c r="G128" s="39"/>
      <c r="H128" s="17" t="str">
        <f t="shared" si="1"/>
        <v/>
      </c>
      <c r="I128" s="42"/>
    </row>
    <row r="129" spans="1:9" x14ac:dyDescent="0.2">
      <c r="A129" s="5"/>
      <c r="B129" s="50"/>
      <c r="C129" s="14"/>
      <c r="D129" s="22"/>
      <c r="E129" s="22"/>
      <c r="F129" s="22"/>
      <c r="G129" s="39"/>
      <c r="H129" s="17" t="str">
        <f t="shared" si="1"/>
        <v/>
      </c>
      <c r="I129" s="42"/>
    </row>
    <row r="130" spans="1:9" x14ac:dyDescent="0.2">
      <c r="A130" s="5"/>
      <c r="B130" s="50"/>
      <c r="C130" s="14"/>
      <c r="D130" s="22"/>
      <c r="E130" s="22"/>
      <c r="F130" s="22"/>
      <c r="G130" s="39"/>
      <c r="H130" s="17" t="str">
        <f t="shared" si="1"/>
        <v/>
      </c>
      <c r="I130" s="42"/>
    </row>
    <row r="131" spans="1:9" x14ac:dyDescent="0.2">
      <c r="A131" s="5"/>
      <c r="B131" s="50"/>
      <c r="C131" s="14"/>
      <c r="D131" s="22"/>
      <c r="E131" s="22"/>
      <c r="F131" s="22"/>
      <c r="G131" s="39"/>
      <c r="H131" s="17" t="str">
        <f t="shared" si="1"/>
        <v/>
      </c>
      <c r="I131" s="42"/>
    </row>
    <row r="132" spans="1:9" x14ac:dyDescent="0.2">
      <c r="A132" s="5"/>
      <c r="B132" s="50"/>
      <c r="C132" s="14"/>
      <c r="D132" s="22"/>
      <c r="E132" s="22"/>
      <c r="F132" s="22"/>
      <c r="G132" s="39"/>
      <c r="H132" s="17" t="str">
        <f t="shared" si="1"/>
        <v/>
      </c>
      <c r="I132" s="42"/>
    </row>
    <row r="133" spans="1:9" x14ac:dyDescent="0.2">
      <c r="A133" s="5"/>
      <c r="B133" s="50"/>
      <c r="C133" s="14"/>
      <c r="D133" s="22"/>
      <c r="E133" s="22"/>
      <c r="F133" s="22"/>
      <c r="G133" s="39"/>
      <c r="H133" s="17" t="str">
        <f t="shared" si="1"/>
        <v/>
      </c>
      <c r="I133" s="42"/>
    </row>
    <row r="134" spans="1:9" x14ac:dyDescent="0.2">
      <c r="A134" s="5"/>
      <c r="B134" s="50"/>
      <c r="C134" s="14"/>
      <c r="D134" s="22"/>
      <c r="E134" s="22"/>
      <c r="F134" s="22"/>
      <c r="G134" s="39"/>
      <c r="H134" s="17" t="str">
        <f t="shared" si="1"/>
        <v/>
      </c>
      <c r="I134" s="42"/>
    </row>
    <row r="135" spans="1:9" x14ac:dyDescent="0.2">
      <c r="A135" s="5"/>
      <c r="B135" s="50"/>
      <c r="C135" s="14"/>
      <c r="D135" s="22"/>
      <c r="E135" s="22"/>
      <c r="F135" s="22"/>
      <c r="G135" s="39"/>
      <c r="H135" s="17" t="str">
        <f t="shared" si="1"/>
        <v/>
      </c>
      <c r="I135" s="42"/>
    </row>
    <row r="136" spans="1:9" x14ac:dyDescent="0.2">
      <c r="A136" s="5"/>
      <c r="B136" s="50"/>
      <c r="C136" s="14"/>
      <c r="D136" s="22"/>
      <c r="E136" s="22"/>
      <c r="F136" s="22"/>
      <c r="G136" s="39"/>
      <c r="H136" s="17" t="str">
        <f t="shared" si="1"/>
        <v/>
      </c>
      <c r="I136" s="42"/>
    </row>
    <row r="137" spans="1:9" x14ac:dyDescent="0.2">
      <c r="A137" s="5"/>
      <c r="B137" s="50"/>
      <c r="C137" s="14"/>
      <c r="D137" s="22"/>
      <c r="E137" s="22"/>
      <c r="F137" s="22"/>
      <c r="G137" s="39"/>
      <c r="H137" s="17" t="str">
        <f t="shared" si="1"/>
        <v/>
      </c>
      <c r="I137" s="42"/>
    </row>
    <row r="138" spans="1:9" x14ac:dyDescent="0.2">
      <c r="A138" s="5"/>
      <c r="B138" s="50"/>
      <c r="C138" s="14"/>
      <c r="D138" s="22"/>
      <c r="E138" s="22"/>
      <c r="F138" s="22"/>
      <c r="G138" s="39"/>
      <c r="H138" s="17" t="str">
        <f t="shared" si="1"/>
        <v/>
      </c>
      <c r="I138" s="42"/>
    </row>
    <row r="139" spans="1:9" x14ac:dyDescent="0.2">
      <c r="A139" s="5"/>
      <c r="B139" s="50"/>
      <c r="C139" s="14"/>
      <c r="D139" s="22"/>
      <c r="E139" s="22"/>
      <c r="F139" s="22"/>
      <c r="G139" s="39"/>
      <c r="H139" s="17" t="str">
        <f t="shared" si="1"/>
        <v/>
      </c>
      <c r="I139" s="42"/>
    </row>
    <row r="140" spans="1:9" x14ac:dyDescent="0.2">
      <c r="A140" s="5"/>
      <c r="B140" s="50"/>
      <c r="C140" s="14"/>
      <c r="D140" s="22"/>
      <c r="E140" s="22"/>
      <c r="F140" s="22"/>
      <c r="G140" s="39"/>
      <c r="H140" s="17" t="str">
        <f t="shared" si="1"/>
        <v/>
      </c>
      <c r="I140" s="42"/>
    </row>
    <row r="141" spans="1:9" x14ac:dyDescent="0.2">
      <c r="A141" s="5"/>
      <c r="B141" s="50"/>
      <c r="C141" s="14"/>
      <c r="D141" s="22"/>
      <c r="E141" s="22"/>
      <c r="F141" s="22"/>
      <c r="G141" s="39"/>
      <c r="H141" s="17" t="str">
        <f t="shared" si="1"/>
        <v/>
      </c>
      <c r="I141" s="42"/>
    </row>
    <row r="142" spans="1:9" x14ac:dyDescent="0.2">
      <c r="A142" s="5"/>
      <c r="B142" s="50"/>
      <c r="C142" s="14"/>
      <c r="D142" s="22"/>
      <c r="E142" s="22"/>
      <c r="F142" s="22"/>
      <c r="G142" s="39"/>
      <c r="H142" s="17" t="str">
        <f t="shared" si="1"/>
        <v/>
      </c>
      <c r="I142" s="42"/>
    </row>
    <row r="143" spans="1:9" x14ac:dyDescent="0.2">
      <c r="A143" s="5"/>
      <c r="B143" s="50"/>
      <c r="C143" s="14"/>
      <c r="D143" s="22"/>
      <c r="E143" s="22"/>
      <c r="F143" s="22"/>
      <c r="G143" s="39"/>
      <c r="H143" s="17" t="str">
        <f t="shared" si="1"/>
        <v/>
      </c>
      <c r="I143" s="42"/>
    </row>
    <row r="144" spans="1:9" x14ac:dyDescent="0.2">
      <c r="A144" s="5"/>
      <c r="B144" s="50"/>
      <c r="C144" s="14"/>
      <c r="D144" s="22"/>
      <c r="E144" s="22"/>
      <c r="F144" s="22"/>
      <c r="G144" s="39"/>
      <c r="H144" s="17" t="str">
        <f t="shared" si="1"/>
        <v/>
      </c>
      <c r="I144" s="42"/>
    </row>
    <row r="145" spans="1:9" x14ac:dyDescent="0.2">
      <c r="A145" s="5"/>
      <c r="B145" s="50"/>
      <c r="C145" s="14"/>
      <c r="D145" s="22"/>
      <c r="E145" s="22"/>
      <c r="F145" s="22"/>
      <c r="G145" s="39"/>
      <c r="H145" s="17" t="str">
        <f t="shared" si="1"/>
        <v/>
      </c>
      <c r="I145" s="42"/>
    </row>
    <row r="146" spans="1:9" x14ac:dyDescent="0.2">
      <c r="A146" s="5"/>
      <c r="B146" s="50"/>
      <c r="C146" s="14"/>
      <c r="D146" s="22"/>
      <c r="E146" s="22"/>
      <c r="F146" s="22"/>
      <c r="G146" s="39"/>
      <c r="H146" s="17" t="str">
        <f t="shared" si="1"/>
        <v/>
      </c>
      <c r="I146" s="42"/>
    </row>
    <row r="147" spans="1:9" x14ac:dyDescent="0.2">
      <c r="A147" s="5"/>
      <c r="B147" s="50"/>
      <c r="C147" s="14"/>
      <c r="D147" s="22"/>
      <c r="E147" s="22"/>
      <c r="F147" s="22"/>
      <c r="G147" s="39"/>
      <c r="H147" s="17" t="str">
        <f t="shared" si="1"/>
        <v/>
      </c>
      <c r="I147" s="42"/>
    </row>
    <row r="148" spans="1:9" x14ac:dyDescent="0.2">
      <c r="A148" s="5"/>
      <c r="B148" s="50"/>
      <c r="C148" s="14"/>
      <c r="D148" s="22"/>
      <c r="E148" s="22"/>
      <c r="F148" s="22"/>
      <c r="G148" s="39"/>
      <c r="H148" s="17" t="str">
        <f t="shared" si="1"/>
        <v/>
      </c>
      <c r="I148" s="42"/>
    </row>
    <row r="149" spans="1:9" x14ac:dyDescent="0.2">
      <c r="A149" s="5"/>
      <c r="B149" s="50"/>
      <c r="C149" s="14"/>
      <c r="D149" s="22"/>
      <c r="E149" s="22"/>
      <c r="F149" s="22"/>
      <c r="G149" s="39"/>
      <c r="H149" s="17" t="str">
        <f t="shared" si="1"/>
        <v/>
      </c>
      <c r="I149" s="42"/>
    </row>
    <row r="150" spans="1:9" s="30" customFormat="1" ht="24.75" customHeight="1" x14ac:dyDescent="0.2">
      <c r="B150" s="127" t="str">
        <f>$B$10</f>
        <v>C13.8</v>
      </c>
      <c r="C150" s="31" t="s">
        <v>2708</v>
      </c>
      <c r="D150" s="32"/>
      <c r="E150" s="32"/>
      <c r="F150" s="33"/>
      <c r="G150" s="32"/>
      <c r="H150" s="34">
        <f>SUM(H84:H149)</f>
        <v>129000</v>
      </c>
      <c r="I150" s="35"/>
    </row>
  </sheetData>
  <mergeCells count="11">
    <mergeCell ref="B79:G79"/>
    <mergeCell ref="H79:H82"/>
    <mergeCell ref="B80:G82"/>
    <mergeCell ref="F1:H1"/>
    <mergeCell ref="B5:G7"/>
    <mergeCell ref="H4:H7"/>
    <mergeCell ref="B4:G4"/>
    <mergeCell ref="B76:E76"/>
    <mergeCell ref="F76:H78"/>
    <mergeCell ref="B77:E77"/>
    <mergeCell ref="B78:E78"/>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9F289-FC5F-4221-B4F2-E57FBA5F8267}">
  <sheetPr codeName="Sheet30"/>
  <dimension ref="B1:I78"/>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C13.5</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IF(D9="","",F9*G9)</f>
        <v/>
      </c>
      <c r="I9" s="18"/>
    </row>
    <row r="10" spans="2:9" x14ac:dyDescent="0.2">
      <c r="B10" s="71" t="s">
        <v>1132</v>
      </c>
      <c r="C10" s="20" t="s">
        <v>1131</v>
      </c>
      <c r="D10" s="22"/>
      <c r="E10" s="22"/>
      <c r="F10" s="22"/>
      <c r="G10" s="41"/>
      <c r="H10" s="17" t="str">
        <f t="shared" ref="H10:H73" si="0">IF(D10="","",F10*G10)</f>
        <v/>
      </c>
      <c r="I10" s="42"/>
    </row>
    <row r="11" spans="2:9" x14ac:dyDescent="0.2">
      <c r="B11" s="50"/>
      <c r="C11" s="14"/>
      <c r="D11" s="22"/>
      <c r="E11" s="22"/>
      <c r="F11" s="22"/>
      <c r="G11" s="41"/>
      <c r="H11" s="17" t="str">
        <f t="shared" si="0"/>
        <v/>
      </c>
      <c r="I11" s="42"/>
    </row>
    <row r="12" spans="2:9" x14ac:dyDescent="0.2">
      <c r="B12" s="50" t="s">
        <v>1133</v>
      </c>
      <c r="C12" s="14" t="s">
        <v>1134</v>
      </c>
      <c r="D12" s="22"/>
      <c r="E12" s="22"/>
      <c r="F12" s="22"/>
      <c r="G12" s="41"/>
      <c r="H12" s="17" t="str">
        <f t="shared" si="0"/>
        <v/>
      </c>
      <c r="I12" s="42"/>
    </row>
    <row r="13" spans="2:9" x14ac:dyDescent="0.2">
      <c r="B13" s="50"/>
      <c r="C13" s="14"/>
      <c r="D13" s="22"/>
      <c r="E13" s="22"/>
      <c r="F13" s="22"/>
      <c r="G13" s="41"/>
      <c r="H13" s="17" t="str">
        <f t="shared" si="0"/>
        <v/>
      </c>
      <c r="I13" s="42"/>
    </row>
    <row r="14" spans="2:9" x14ac:dyDescent="0.2">
      <c r="B14" s="50" t="s">
        <v>1138</v>
      </c>
      <c r="C14" s="14" t="s">
        <v>1135</v>
      </c>
      <c r="D14" s="22" t="s">
        <v>1653</v>
      </c>
      <c r="E14" s="22"/>
      <c r="F14" s="23"/>
      <c r="G14" s="24"/>
      <c r="H14" s="17">
        <f t="shared" si="0"/>
        <v>0</v>
      </c>
      <c r="I14" s="43"/>
    </row>
    <row r="15" spans="2:9" x14ac:dyDescent="0.2">
      <c r="B15" s="50"/>
      <c r="C15" s="14"/>
      <c r="D15" s="22"/>
      <c r="E15" s="22"/>
      <c r="F15" s="23"/>
      <c r="G15" s="24"/>
      <c r="H15" s="17" t="str">
        <f t="shared" si="0"/>
        <v/>
      </c>
      <c r="I15" s="43"/>
    </row>
    <row r="16" spans="2:9" x14ac:dyDescent="0.2">
      <c r="B16" s="50" t="s">
        <v>1139</v>
      </c>
      <c r="C16" s="14" t="s">
        <v>1136</v>
      </c>
      <c r="D16" s="22" t="s">
        <v>1653</v>
      </c>
      <c r="E16" s="22"/>
      <c r="F16" s="23"/>
      <c r="G16" s="24"/>
      <c r="H16" s="17">
        <f t="shared" si="0"/>
        <v>0</v>
      </c>
      <c r="I16" s="43"/>
    </row>
    <row r="17" spans="2:9" x14ac:dyDescent="0.2">
      <c r="B17" s="50"/>
      <c r="C17" s="14"/>
      <c r="D17" s="22"/>
      <c r="E17" s="22"/>
      <c r="F17" s="23"/>
      <c r="G17" s="24"/>
      <c r="H17" s="17" t="str">
        <f t="shared" si="0"/>
        <v/>
      </c>
      <c r="I17" s="43"/>
    </row>
    <row r="18" spans="2:9" x14ac:dyDescent="0.2">
      <c r="B18" s="50" t="s">
        <v>1140</v>
      </c>
      <c r="C18" s="14" t="s">
        <v>1137</v>
      </c>
      <c r="D18" s="22" t="s">
        <v>1653</v>
      </c>
      <c r="E18" s="22"/>
      <c r="F18" s="23"/>
      <c r="G18" s="41"/>
      <c r="H18" s="17">
        <f t="shared" si="0"/>
        <v>0</v>
      </c>
      <c r="I18" s="42"/>
    </row>
    <row r="19" spans="2:9" x14ac:dyDescent="0.2">
      <c r="B19" s="50"/>
      <c r="C19" s="14"/>
      <c r="D19" s="22"/>
      <c r="E19" s="22"/>
      <c r="F19" s="23"/>
      <c r="G19" s="44"/>
      <c r="H19" s="17" t="str">
        <f t="shared" si="0"/>
        <v/>
      </c>
      <c r="I19" s="42"/>
    </row>
    <row r="20" spans="2:9" x14ac:dyDescent="0.2">
      <c r="B20" s="50" t="s">
        <v>1147</v>
      </c>
      <c r="C20" s="14" t="s">
        <v>1141</v>
      </c>
      <c r="D20" s="22"/>
      <c r="E20" s="38"/>
      <c r="F20" s="23"/>
      <c r="G20" s="46"/>
      <c r="H20" s="17" t="str">
        <f t="shared" si="0"/>
        <v/>
      </c>
    </row>
    <row r="21" spans="2:9" x14ac:dyDescent="0.2">
      <c r="B21" s="50"/>
      <c r="C21" s="1"/>
      <c r="D21" s="22"/>
      <c r="E21" s="38"/>
      <c r="F21" s="23"/>
      <c r="G21" s="46"/>
      <c r="H21" s="17" t="str">
        <f t="shared" si="0"/>
        <v/>
      </c>
    </row>
    <row r="22" spans="2:9" x14ac:dyDescent="0.2">
      <c r="B22" s="50" t="s">
        <v>1148</v>
      </c>
      <c r="C22" s="14" t="s">
        <v>1142</v>
      </c>
      <c r="D22" s="22" t="s">
        <v>1649</v>
      </c>
      <c r="E22" s="38"/>
      <c r="F22" s="23"/>
      <c r="G22" s="39"/>
      <c r="H22" s="17">
        <f t="shared" si="0"/>
        <v>0</v>
      </c>
    </row>
    <row r="23" spans="2:9" x14ac:dyDescent="0.2">
      <c r="B23" s="50"/>
      <c r="C23" s="14"/>
      <c r="D23" s="22"/>
      <c r="E23" s="38"/>
      <c r="F23" s="23"/>
      <c r="G23" s="46"/>
      <c r="H23" s="17" t="str">
        <f t="shared" si="0"/>
        <v/>
      </c>
    </row>
    <row r="24" spans="2:9" x14ac:dyDescent="0.2">
      <c r="B24" s="50" t="s">
        <v>1149</v>
      </c>
      <c r="C24" s="14" t="s">
        <v>1143</v>
      </c>
      <c r="D24" s="22" t="s">
        <v>2754</v>
      </c>
      <c r="E24" s="38"/>
      <c r="F24" s="23"/>
      <c r="G24" s="44"/>
      <c r="H24" s="17">
        <f t="shared" si="0"/>
        <v>0</v>
      </c>
    </row>
    <row r="25" spans="2:9" x14ac:dyDescent="0.2">
      <c r="B25" s="50"/>
      <c r="C25" s="14"/>
      <c r="D25" s="22"/>
      <c r="E25" s="38"/>
      <c r="F25" s="23"/>
      <c r="G25" s="46"/>
      <c r="H25" s="17" t="str">
        <f t="shared" si="0"/>
        <v/>
      </c>
    </row>
    <row r="26" spans="2:9" x14ac:dyDescent="0.2">
      <c r="B26" s="50" t="s">
        <v>1150</v>
      </c>
      <c r="C26" s="14" t="s">
        <v>1144</v>
      </c>
      <c r="D26" s="22" t="s">
        <v>2754</v>
      </c>
      <c r="E26" s="22"/>
      <c r="F26" s="23"/>
      <c r="G26" s="39"/>
      <c r="H26" s="17">
        <f t="shared" si="0"/>
        <v>0</v>
      </c>
      <c r="I26" s="43"/>
    </row>
    <row r="27" spans="2:9" x14ac:dyDescent="0.2">
      <c r="B27" s="50"/>
      <c r="C27" s="14"/>
      <c r="D27" s="22"/>
      <c r="E27" s="15"/>
      <c r="F27" s="26"/>
      <c r="G27" s="29"/>
      <c r="H27" s="17" t="str">
        <f t="shared" si="0"/>
        <v/>
      </c>
      <c r="I27" s="18"/>
    </row>
    <row r="28" spans="2:9" s="37" customFormat="1" x14ac:dyDescent="0.2">
      <c r="B28" s="50" t="s">
        <v>1151</v>
      </c>
      <c r="C28" s="14" t="s">
        <v>1145</v>
      </c>
      <c r="D28" s="22" t="s">
        <v>2754</v>
      </c>
      <c r="E28" s="15"/>
      <c r="F28" s="26"/>
      <c r="G28" s="29"/>
      <c r="H28" s="17">
        <f t="shared" si="0"/>
        <v>0</v>
      </c>
      <c r="I28" s="18"/>
    </row>
    <row r="29" spans="2:9" x14ac:dyDescent="0.2">
      <c r="B29" s="50"/>
      <c r="C29" s="14"/>
      <c r="D29" s="22"/>
      <c r="E29" s="22"/>
      <c r="F29" s="23"/>
      <c r="G29" s="39"/>
      <c r="H29" s="17" t="str">
        <f t="shared" si="0"/>
        <v/>
      </c>
      <c r="I29" s="43"/>
    </row>
    <row r="30" spans="2:9" ht="25.5" x14ac:dyDescent="0.2">
      <c r="B30" s="50" t="s">
        <v>1152</v>
      </c>
      <c r="C30" s="14" t="s">
        <v>1146</v>
      </c>
      <c r="D30" s="22" t="s">
        <v>2754</v>
      </c>
      <c r="E30" s="22"/>
      <c r="F30" s="23"/>
      <c r="G30" s="39"/>
      <c r="H30" s="17">
        <f t="shared" si="0"/>
        <v>0</v>
      </c>
      <c r="I30" s="43"/>
    </row>
    <row r="31" spans="2:9" x14ac:dyDescent="0.2">
      <c r="B31" s="50"/>
      <c r="C31" s="14"/>
      <c r="D31" s="22"/>
      <c r="E31" s="22"/>
      <c r="F31" s="23"/>
      <c r="G31" s="47"/>
      <c r="H31" s="17" t="str">
        <f t="shared" si="0"/>
        <v/>
      </c>
      <c r="I31" s="42"/>
    </row>
    <row r="32" spans="2:9" x14ac:dyDescent="0.2">
      <c r="B32" s="50"/>
      <c r="C32" s="14"/>
      <c r="D32" s="22"/>
      <c r="E32" s="22"/>
      <c r="F32" s="23"/>
      <c r="G32" s="47"/>
      <c r="H32" s="17" t="str">
        <f t="shared" si="0"/>
        <v/>
      </c>
      <c r="I32" s="42"/>
    </row>
    <row r="33" spans="2:9" x14ac:dyDescent="0.2">
      <c r="B33" s="50"/>
      <c r="C33" s="14"/>
      <c r="D33" s="22"/>
      <c r="E33" s="22"/>
      <c r="F33" s="23"/>
      <c r="G33" s="44"/>
      <c r="H33" s="17" t="str">
        <f t="shared" si="0"/>
        <v/>
      </c>
      <c r="I33" s="42"/>
    </row>
    <row r="34" spans="2:9" x14ac:dyDescent="0.2">
      <c r="B34" s="50"/>
      <c r="C34" s="14"/>
      <c r="D34" s="22"/>
      <c r="E34" s="22"/>
      <c r="F34" s="23"/>
      <c r="G34" s="44"/>
      <c r="H34" s="17" t="str">
        <f t="shared" si="0"/>
        <v/>
      </c>
      <c r="I34" s="42"/>
    </row>
    <row r="35" spans="2:9" x14ac:dyDescent="0.2">
      <c r="B35" s="50"/>
      <c r="C35" s="14"/>
      <c r="D35" s="22"/>
      <c r="E35" s="22"/>
      <c r="F35" s="22"/>
      <c r="G35" s="41"/>
      <c r="H35" s="17" t="str">
        <f t="shared" si="0"/>
        <v/>
      </c>
      <c r="I35" s="42"/>
    </row>
    <row r="36" spans="2:9" x14ac:dyDescent="0.2">
      <c r="B36" s="50"/>
      <c r="C36" s="14"/>
      <c r="D36" s="22"/>
      <c r="E36" s="22"/>
      <c r="F36" s="22"/>
      <c r="G36" s="41"/>
      <c r="H36" s="17" t="str">
        <f t="shared" si="0"/>
        <v/>
      </c>
      <c r="I36" s="42"/>
    </row>
    <row r="37" spans="2:9" x14ac:dyDescent="0.2">
      <c r="B37" s="50"/>
      <c r="C37" s="14"/>
      <c r="D37" s="22"/>
      <c r="E37" s="22"/>
      <c r="F37" s="22"/>
      <c r="G37" s="39"/>
      <c r="H37" s="17" t="str">
        <f t="shared" si="0"/>
        <v/>
      </c>
      <c r="I37" s="42"/>
    </row>
    <row r="38" spans="2:9" x14ac:dyDescent="0.2">
      <c r="B38" s="50"/>
      <c r="C38" s="14"/>
      <c r="D38" s="22"/>
      <c r="E38" s="22"/>
      <c r="F38" s="22"/>
      <c r="G38" s="39"/>
      <c r="H38" s="17" t="str">
        <f t="shared" si="0"/>
        <v/>
      </c>
      <c r="I38" s="42"/>
    </row>
    <row r="39" spans="2:9" x14ac:dyDescent="0.2">
      <c r="B39" s="50"/>
      <c r="C39" s="14"/>
      <c r="D39" s="22"/>
      <c r="E39" s="22"/>
      <c r="F39" s="22"/>
      <c r="G39" s="39"/>
      <c r="H39" s="17" t="str">
        <f t="shared" si="0"/>
        <v/>
      </c>
      <c r="I39" s="42"/>
    </row>
    <row r="40" spans="2:9" x14ac:dyDescent="0.2">
      <c r="B40" s="50"/>
      <c r="C40" s="14"/>
      <c r="D40" s="22"/>
      <c r="E40" s="22"/>
      <c r="F40" s="22"/>
      <c r="G40" s="39"/>
      <c r="H40" s="17" t="str">
        <f t="shared" si="0"/>
        <v/>
      </c>
      <c r="I40" s="42"/>
    </row>
    <row r="41" spans="2:9" x14ac:dyDescent="0.2">
      <c r="B41" s="50"/>
      <c r="C41" s="14"/>
      <c r="D41" s="22"/>
      <c r="E41" s="22"/>
      <c r="F41" s="22"/>
      <c r="G41" s="39"/>
      <c r="H41" s="17" t="str">
        <f t="shared" si="0"/>
        <v/>
      </c>
      <c r="I41" s="42"/>
    </row>
    <row r="42" spans="2:9" x14ac:dyDescent="0.2">
      <c r="B42" s="50"/>
      <c r="C42" s="14"/>
      <c r="D42" s="22"/>
      <c r="E42" s="22"/>
      <c r="F42" s="22"/>
      <c r="G42" s="39"/>
      <c r="H42" s="17" t="str">
        <f t="shared" si="0"/>
        <v/>
      </c>
      <c r="I42" s="42"/>
    </row>
    <row r="43" spans="2:9" x14ac:dyDescent="0.2">
      <c r="B43" s="50"/>
      <c r="C43" s="14"/>
      <c r="D43" s="22"/>
      <c r="E43" s="22"/>
      <c r="F43" s="22"/>
      <c r="G43" s="39"/>
      <c r="H43" s="17" t="str">
        <f t="shared" si="0"/>
        <v/>
      </c>
      <c r="I43" s="42"/>
    </row>
    <row r="44" spans="2:9" x14ac:dyDescent="0.2">
      <c r="B44" s="50"/>
      <c r="C44" s="14"/>
      <c r="D44" s="22"/>
      <c r="E44" s="22"/>
      <c r="F44" s="22"/>
      <c r="G44" s="39"/>
      <c r="H44" s="17" t="str">
        <f t="shared" si="0"/>
        <v/>
      </c>
      <c r="I44" s="42"/>
    </row>
    <row r="45" spans="2:9" x14ac:dyDescent="0.2">
      <c r="B45" s="50"/>
      <c r="C45" s="14"/>
      <c r="D45" s="22"/>
      <c r="E45" s="22"/>
      <c r="F45" s="22"/>
      <c r="G45" s="48"/>
      <c r="H45" s="17" t="str">
        <f t="shared" si="0"/>
        <v/>
      </c>
      <c r="I45" s="42"/>
    </row>
    <row r="46" spans="2:9" x14ac:dyDescent="0.2">
      <c r="B46" s="50"/>
      <c r="C46" s="14"/>
      <c r="D46" s="22"/>
      <c r="E46" s="22"/>
      <c r="F46" s="22"/>
      <c r="G46" s="48"/>
      <c r="H46" s="17" t="str">
        <f t="shared" si="0"/>
        <v/>
      </c>
      <c r="I46" s="42"/>
    </row>
    <row r="47" spans="2:9" x14ac:dyDescent="0.2">
      <c r="B47" s="50"/>
      <c r="C47" s="14"/>
      <c r="D47" s="22"/>
      <c r="E47" s="22"/>
      <c r="F47" s="22"/>
      <c r="G47" s="39"/>
      <c r="H47" s="17" t="str">
        <f t="shared" si="0"/>
        <v/>
      </c>
      <c r="I47" s="42"/>
    </row>
    <row r="48" spans="2:9" x14ac:dyDescent="0.2">
      <c r="B48" s="50"/>
      <c r="C48" s="14"/>
      <c r="D48" s="22"/>
      <c r="E48" s="22"/>
      <c r="F48" s="22"/>
      <c r="G48" s="39"/>
      <c r="H48" s="17" t="str">
        <f t="shared" si="0"/>
        <v/>
      </c>
      <c r="I48" s="42"/>
    </row>
    <row r="49" spans="2:9" x14ac:dyDescent="0.2">
      <c r="B49" s="50"/>
      <c r="C49" s="14"/>
      <c r="D49" s="22"/>
      <c r="E49" s="22"/>
      <c r="F49" s="22"/>
      <c r="G49" s="39"/>
      <c r="H49" s="17" t="str">
        <f t="shared" si="0"/>
        <v/>
      </c>
      <c r="I49" s="42"/>
    </row>
    <row r="50" spans="2:9" x14ac:dyDescent="0.2">
      <c r="B50" s="50"/>
      <c r="C50" s="14"/>
      <c r="D50" s="22"/>
      <c r="E50" s="22"/>
      <c r="F50" s="22"/>
      <c r="G50" s="39"/>
      <c r="H50" s="17" t="str">
        <f t="shared" si="0"/>
        <v/>
      </c>
      <c r="I50" s="42"/>
    </row>
    <row r="51" spans="2:9" x14ac:dyDescent="0.2">
      <c r="B51" s="50"/>
      <c r="C51" s="14"/>
      <c r="D51" s="22"/>
      <c r="E51" s="22"/>
      <c r="F51" s="22"/>
      <c r="G51" s="39"/>
      <c r="H51" s="17" t="str">
        <f t="shared" si="0"/>
        <v/>
      </c>
      <c r="I51" s="42"/>
    </row>
    <row r="52" spans="2:9" x14ac:dyDescent="0.2">
      <c r="B52" s="50"/>
      <c r="C52" s="14"/>
      <c r="D52" s="22"/>
      <c r="E52" s="22"/>
      <c r="F52" s="22"/>
      <c r="G52" s="39"/>
      <c r="H52" s="17" t="str">
        <f t="shared" si="0"/>
        <v/>
      </c>
      <c r="I52" s="42"/>
    </row>
    <row r="53" spans="2:9" x14ac:dyDescent="0.2">
      <c r="B53" s="50"/>
      <c r="C53" s="14"/>
      <c r="D53" s="22"/>
      <c r="E53" s="22"/>
      <c r="F53" s="22"/>
      <c r="G53" s="39"/>
      <c r="H53" s="17" t="str">
        <f t="shared" si="0"/>
        <v/>
      </c>
      <c r="I53" s="42"/>
    </row>
    <row r="54" spans="2:9" x14ac:dyDescent="0.2">
      <c r="B54" s="50"/>
      <c r="C54" s="14"/>
      <c r="D54" s="22"/>
      <c r="E54" s="22"/>
      <c r="F54" s="22"/>
      <c r="G54" s="39"/>
      <c r="H54" s="17" t="str">
        <f t="shared" si="0"/>
        <v/>
      </c>
      <c r="I54" s="42"/>
    </row>
    <row r="55" spans="2:9" x14ac:dyDescent="0.2">
      <c r="B55" s="50"/>
      <c r="C55" s="14"/>
      <c r="D55" s="38"/>
      <c r="E55" s="38"/>
      <c r="F55" s="38"/>
      <c r="G55" s="39"/>
      <c r="H55" s="17" t="str">
        <f t="shared" si="0"/>
        <v/>
      </c>
    </row>
    <row r="56" spans="2:9" x14ac:dyDescent="0.2">
      <c r="B56" s="50"/>
      <c r="C56" s="14"/>
      <c r="D56" s="22"/>
      <c r="E56" s="22"/>
      <c r="F56" s="22"/>
      <c r="G56" s="39"/>
      <c r="H56" s="17" t="str">
        <f t="shared" si="0"/>
        <v/>
      </c>
      <c r="I56" s="42"/>
    </row>
    <row r="57" spans="2:9" x14ac:dyDescent="0.2">
      <c r="B57" s="50"/>
      <c r="C57" s="14"/>
      <c r="D57" s="38"/>
      <c r="E57" s="38"/>
      <c r="F57" s="38"/>
      <c r="G57" s="39"/>
      <c r="H57" s="17" t="str">
        <f t="shared" si="0"/>
        <v/>
      </c>
      <c r="I57" s="49"/>
    </row>
    <row r="58" spans="2:9" x14ac:dyDescent="0.2">
      <c r="B58" s="50"/>
      <c r="C58" s="14"/>
      <c r="D58" s="38"/>
      <c r="E58" s="38"/>
      <c r="F58" s="38"/>
      <c r="G58" s="39"/>
      <c r="H58" s="17" t="str">
        <f t="shared" si="0"/>
        <v/>
      </c>
    </row>
    <row r="59" spans="2:9" x14ac:dyDescent="0.2">
      <c r="B59" s="50"/>
      <c r="C59" s="14"/>
      <c r="D59" s="22"/>
      <c r="E59" s="22"/>
      <c r="F59" s="22"/>
      <c r="G59" s="39"/>
      <c r="H59" s="17" t="str">
        <f t="shared" si="0"/>
        <v/>
      </c>
      <c r="I59" s="42"/>
    </row>
    <row r="60" spans="2:9" x14ac:dyDescent="0.2">
      <c r="B60" s="50"/>
      <c r="C60" s="14"/>
      <c r="D60" s="22"/>
      <c r="E60" s="22"/>
      <c r="F60" s="22"/>
      <c r="G60" s="39"/>
      <c r="H60" s="17" t="str">
        <f t="shared" si="0"/>
        <v/>
      </c>
      <c r="I60" s="42"/>
    </row>
    <row r="61" spans="2:9" x14ac:dyDescent="0.2">
      <c r="B61" s="50"/>
      <c r="C61" s="14"/>
      <c r="D61" s="22"/>
      <c r="E61" s="22"/>
      <c r="F61" s="22"/>
      <c r="G61" s="39"/>
      <c r="H61" s="17" t="str">
        <f t="shared" si="0"/>
        <v/>
      </c>
      <c r="I61" s="42"/>
    </row>
    <row r="62" spans="2:9" x14ac:dyDescent="0.2">
      <c r="B62" s="50"/>
      <c r="C62" s="14"/>
      <c r="D62" s="22"/>
      <c r="E62" s="22"/>
      <c r="F62" s="22"/>
      <c r="G62" s="39"/>
      <c r="H62" s="17" t="str">
        <f t="shared" si="0"/>
        <v/>
      </c>
      <c r="I62" s="42"/>
    </row>
    <row r="63" spans="2:9" x14ac:dyDescent="0.2">
      <c r="B63" s="50"/>
      <c r="C63" s="14"/>
      <c r="D63" s="22"/>
      <c r="E63" s="22"/>
      <c r="F63" s="22"/>
      <c r="G63" s="39"/>
      <c r="H63" s="17" t="str">
        <f t="shared" si="0"/>
        <v/>
      </c>
      <c r="I63" s="42"/>
    </row>
    <row r="64" spans="2:9" x14ac:dyDescent="0.2">
      <c r="B64" s="50"/>
      <c r="C64" s="14"/>
      <c r="D64" s="22"/>
      <c r="E64" s="22"/>
      <c r="F64" s="22"/>
      <c r="G64" s="39"/>
      <c r="H64" s="17" t="str">
        <f t="shared" si="0"/>
        <v/>
      </c>
      <c r="I64" s="42"/>
    </row>
    <row r="65" spans="2:9" x14ac:dyDescent="0.2">
      <c r="B65" s="50"/>
      <c r="C65" s="14"/>
      <c r="D65" s="22"/>
      <c r="E65" s="22"/>
      <c r="F65" s="22"/>
      <c r="G65" s="39"/>
      <c r="H65" s="17" t="str">
        <f t="shared" si="0"/>
        <v/>
      </c>
      <c r="I65" s="42"/>
    </row>
    <row r="66" spans="2:9" x14ac:dyDescent="0.2">
      <c r="B66" s="50"/>
      <c r="C66" s="14"/>
      <c r="D66" s="22"/>
      <c r="E66" s="22"/>
      <c r="F66" s="22"/>
      <c r="G66" s="39"/>
      <c r="H66" s="17" t="str">
        <f t="shared" si="0"/>
        <v/>
      </c>
      <c r="I66" s="42"/>
    </row>
    <row r="67" spans="2:9" x14ac:dyDescent="0.2">
      <c r="B67" s="50"/>
      <c r="C67" s="14"/>
      <c r="D67" s="22"/>
      <c r="E67" s="22"/>
      <c r="F67" s="22"/>
      <c r="G67" s="39"/>
      <c r="H67" s="17" t="str">
        <f t="shared" si="0"/>
        <v/>
      </c>
      <c r="I67" s="42"/>
    </row>
    <row r="68" spans="2:9" x14ac:dyDescent="0.2">
      <c r="B68" s="50"/>
      <c r="C68" s="14"/>
      <c r="D68" s="22"/>
      <c r="E68" s="22"/>
      <c r="F68" s="22"/>
      <c r="G68" s="39"/>
      <c r="H68" s="17" t="str">
        <f t="shared" si="0"/>
        <v/>
      </c>
      <c r="I68" s="42"/>
    </row>
    <row r="69" spans="2:9" x14ac:dyDescent="0.2">
      <c r="B69" s="50"/>
      <c r="C69" s="14"/>
      <c r="D69" s="22"/>
      <c r="E69" s="22"/>
      <c r="F69" s="22"/>
      <c r="G69" s="39"/>
      <c r="H69" s="17" t="str">
        <f t="shared" si="0"/>
        <v/>
      </c>
      <c r="I69" s="42"/>
    </row>
    <row r="70" spans="2:9" x14ac:dyDescent="0.2">
      <c r="B70" s="50"/>
      <c r="C70" s="14"/>
      <c r="D70" s="22"/>
      <c r="E70" s="22"/>
      <c r="F70" s="22"/>
      <c r="G70" s="39"/>
      <c r="H70" s="17" t="str">
        <f t="shared" si="0"/>
        <v/>
      </c>
      <c r="I70" s="42"/>
    </row>
    <row r="71" spans="2:9" x14ac:dyDescent="0.2">
      <c r="B71" s="50"/>
      <c r="C71" s="14"/>
      <c r="D71" s="22"/>
      <c r="E71" s="22"/>
      <c r="F71" s="22"/>
      <c r="G71" s="39"/>
      <c r="H71" s="17" t="str">
        <f t="shared" si="0"/>
        <v/>
      </c>
      <c r="I71" s="42"/>
    </row>
    <row r="72" spans="2:9" x14ac:dyDescent="0.2">
      <c r="B72" s="50"/>
      <c r="C72" s="14"/>
      <c r="D72" s="22"/>
      <c r="E72" s="22"/>
      <c r="F72" s="22"/>
      <c r="G72" s="39"/>
      <c r="H72" s="17" t="str">
        <f t="shared" si="0"/>
        <v/>
      </c>
      <c r="I72" s="42"/>
    </row>
    <row r="73" spans="2:9" x14ac:dyDescent="0.2">
      <c r="B73" s="50"/>
      <c r="C73" s="14"/>
      <c r="D73" s="22"/>
      <c r="E73" s="22"/>
      <c r="F73" s="22"/>
      <c r="G73" s="39"/>
      <c r="H73" s="17" t="str">
        <f t="shared" si="0"/>
        <v/>
      </c>
      <c r="I73" s="42"/>
    </row>
    <row r="74" spans="2:9" x14ac:dyDescent="0.2">
      <c r="B74" s="50"/>
      <c r="C74" s="14"/>
      <c r="D74" s="22"/>
      <c r="E74" s="22"/>
      <c r="F74" s="22"/>
      <c r="G74" s="39"/>
      <c r="H74" s="17" t="str">
        <f t="shared" ref="H74:H77" si="1">IF(D74="","",F74*G74)</f>
        <v/>
      </c>
      <c r="I74" s="42"/>
    </row>
    <row r="75" spans="2:9" x14ac:dyDescent="0.2">
      <c r="B75" s="50"/>
      <c r="C75" s="14"/>
      <c r="D75" s="22"/>
      <c r="E75" s="22"/>
      <c r="F75" s="22"/>
      <c r="G75" s="39"/>
      <c r="H75" s="17"/>
      <c r="I75" s="42"/>
    </row>
    <row r="76" spans="2:9" x14ac:dyDescent="0.2">
      <c r="B76" s="50"/>
      <c r="C76" s="14"/>
      <c r="D76" s="22"/>
      <c r="E76" s="22"/>
      <c r="F76" s="22"/>
      <c r="G76" s="39"/>
      <c r="H76" s="17" t="str">
        <f t="shared" si="1"/>
        <v/>
      </c>
      <c r="I76" s="42"/>
    </row>
    <row r="77" spans="2:9" x14ac:dyDescent="0.2">
      <c r="B77" s="50"/>
      <c r="C77" s="14"/>
      <c r="D77" s="22"/>
      <c r="E77" s="22"/>
      <c r="F77" s="22"/>
      <c r="G77" s="39"/>
      <c r="H77" s="17" t="str">
        <f t="shared" si="1"/>
        <v/>
      </c>
      <c r="I77" s="42"/>
    </row>
    <row r="78" spans="2:9" s="30" customFormat="1" ht="24.75" customHeight="1" x14ac:dyDescent="0.2">
      <c r="B78" s="127" t="str">
        <f>$B$10</f>
        <v>C13.5</v>
      </c>
      <c r="C78" s="31" t="s">
        <v>2708</v>
      </c>
      <c r="D78" s="32"/>
      <c r="E78" s="32"/>
      <c r="F78" s="33"/>
      <c r="G78" s="32"/>
      <c r="H78" s="34">
        <f>SUM(H11:H77)</f>
        <v>0</v>
      </c>
      <c r="I78"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1A4FD-D7C9-4002-BACA-3060CBD61567}">
  <sheetPr codeName="Sheet34"/>
  <dimension ref="B1:I70"/>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C13.9</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IF(D9="","",F9*G9)</f>
        <v/>
      </c>
      <c r="I9" s="18"/>
    </row>
    <row r="10" spans="2:9" ht="25.5" x14ac:dyDescent="0.2">
      <c r="B10" s="71" t="s">
        <v>1217</v>
      </c>
      <c r="C10" s="20" t="s">
        <v>1218</v>
      </c>
      <c r="D10" s="22"/>
      <c r="E10" s="22"/>
      <c r="F10" s="22"/>
      <c r="G10" s="41"/>
      <c r="H10" s="17" t="str">
        <f t="shared" ref="H10:H69" si="0">IF(D10="","",F10*G10)</f>
        <v/>
      </c>
      <c r="I10" s="42"/>
    </row>
    <row r="11" spans="2:9" x14ac:dyDescent="0.2">
      <c r="B11" s="71"/>
      <c r="C11" s="14"/>
      <c r="D11" s="22"/>
      <c r="E11" s="22"/>
      <c r="F11" s="22"/>
      <c r="G11" s="41"/>
      <c r="H11" s="17" t="str">
        <f t="shared" si="0"/>
        <v/>
      </c>
      <c r="I11" s="42"/>
    </row>
    <row r="12" spans="2:9" x14ac:dyDescent="0.2">
      <c r="B12" s="50" t="s">
        <v>1220</v>
      </c>
      <c r="C12" s="14" t="s">
        <v>1219</v>
      </c>
      <c r="D12" s="22"/>
      <c r="E12" s="22"/>
      <c r="F12" s="22"/>
      <c r="G12" s="41"/>
      <c r="H12" s="17" t="str">
        <f t="shared" si="0"/>
        <v/>
      </c>
      <c r="I12" s="42"/>
    </row>
    <row r="13" spans="2:9" x14ac:dyDescent="0.2">
      <c r="B13" s="50"/>
      <c r="C13" s="14"/>
      <c r="D13" s="22"/>
      <c r="E13" s="22"/>
      <c r="F13" s="22"/>
      <c r="G13" s="41"/>
      <c r="H13" s="17" t="str">
        <f t="shared" si="0"/>
        <v/>
      </c>
      <c r="I13" s="42"/>
    </row>
    <row r="14" spans="2:9" x14ac:dyDescent="0.2">
      <c r="B14" s="50" t="s">
        <v>1221</v>
      </c>
      <c r="C14" s="14" t="s">
        <v>1229</v>
      </c>
      <c r="D14" s="22" t="s">
        <v>7</v>
      </c>
      <c r="E14" s="22"/>
      <c r="F14" s="23"/>
      <c r="G14" s="24"/>
      <c r="H14" s="17">
        <f t="shared" si="0"/>
        <v>0</v>
      </c>
      <c r="I14" s="43"/>
    </row>
    <row r="15" spans="2:9" x14ac:dyDescent="0.2">
      <c r="B15" s="50"/>
      <c r="C15" s="14"/>
      <c r="D15" s="22"/>
      <c r="E15" s="22"/>
      <c r="F15" s="23"/>
      <c r="G15" s="24"/>
      <c r="H15" s="17" t="str">
        <f t="shared" si="0"/>
        <v/>
      </c>
      <c r="I15" s="43"/>
    </row>
    <row r="16" spans="2:9" x14ac:dyDescent="0.2">
      <c r="B16" s="50" t="s">
        <v>1222</v>
      </c>
      <c r="C16" s="14" t="s">
        <v>1229</v>
      </c>
      <c r="D16" s="22" t="s">
        <v>6</v>
      </c>
      <c r="E16" s="22"/>
      <c r="F16" s="23"/>
      <c r="G16" s="24"/>
      <c r="H16" s="17">
        <f t="shared" si="0"/>
        <v>0</v>
      </c>
      <c r="I16" s="43"/>
    </row>
    <row r="17" spans="2:9" x14ac:dyDescent="0.2">
      <c r="B17" s="50"/>
      <c r="C17" s="14"/>
      <c r="D17" s="22"/>
      <c r="E17" s="22"/>
      <c r="F17" s="23"/>
      <c r="G17" s="24"/>
      <c r="H17" s="17" t="str">
        <f t="shared" si="0"/>
        <v/>
      </c>
      <c r="I17" s="43"/>
    </row>
    <row r="18" spans="2:9" x14ac:dyDescent="0.2">
      <c r="B18" s="50" t="s">
        <v>1223</v>
      </c>
      <c r="C18" s="14" t="s">
        <v>1229</v>
      </c>
      <c r="D18" s="22" t="s">
        <v>38</v>
      </c>
      <c r="E18" s="22"/>
      <c r="F18" s="23"/>
      <c r="G18" s="41"/>
      <c r="H18" s="17">
        <f t="shared" si="0"/>
        <v>0</v>
      </c>
      <c r="I18" s="42"/>
    </row>
    <row r="19" spans="2:9" x14ac:dyDescent="0.2">
      <c r="B19" s="50"/>
      <c r="C19" s="14"/>
      <c r="D19" s="22"/>
      <c r="E19" s="38"/>
      <c r="F19" s="23"/>
      <c r="G19" s="44"/>
      <c r="H19" s="17" t="str">
        <f t="shared" si="0"/>
        <v/>
      </c>
      <c r="I19" s="42"/>
    </row>
    <row r="20" spans="2:9" x14ac:dyDescent="0.2">
      <c r="B20" s="50" t="s">
        <v>1224</v>
      </c>
      <c r="C20" s="1" t="s">
        <v>1230</v>
      </c>
      <c r="D20" s="22"/>
      <c r="E20" s="38"/>
      <c r="F20" s="23"/>
      <c r="G20" s="46"/>
      <c r="H20" s="17" t="str">
        <f t="shared" si="0"/>
        <v/>
      </c>
    </row>
    <row r="21" spans="2:9" x14ac:dyDescent="0.2">
      <c r="B21" s="50"/>
      <c r="C21" s="14"/>
      <c r="D21" s="22"/>
      <c r="E21" s="38"/>
      <c r="F21" s="23"/>
      <c r="G21" s="46"/>
      <c r="H21" s="17" t="str">
        <f t="shared" si="0"/>
        <v/>
      </c>
    </row>
    <row r="22" spans="2:9" ht="25.5" x14ac:dyDescent="0.2">
      <c r="B22" s="50" t="s">
        <v>1225</v>
      </c>
      <c r="C22" s="14" t="s">
        <v>1231</v>
      </c>
      <c r="D22" s="22" t="s">
        <v>27</v>
      </c>
      <c r="E22" s="38"/>
      <c r="F22" s="23"/>
      <c r="G22" s="39"/>
      <c r="H22" s="17">
        <f t="shared" si="0"/>
        <v>0</v>
      </c>
    </row>
    <row r="23" spans="2:9" x14ac:dyDescent="0.2">
      <c r="B23" s="50"/>
      <c r="C23" s="14"/>
      <c r="D23" s="22"/>
      <c r="E23" s="38"/>
      <c r="F23" s="23"/>
      <c r="G23" s="46"/>
      <c r="H23" s="17" t="str">
        <f t="shared" si="0"/>
        <v/>
      </c>
    </row>
    <row r="24" spans="2:9" ht="25.5" x14ac:dyDescent="0.2">
      <c r="B24" s="50" t="s">
        <v>1226</v>
      </c>
      <c r="C24" s="14" t="s">
        <v>1231</v>
      </c>
      <c r="D24" s="22" t="s">
        <v>38</v>
      </c>
      <c r="E24" s="38"/>
      <c r="F24" s="23"/>
      <c r="G24" s="44"/>
      <c r="H24" s="17">
        <f t="shared" si="0"/>
        <v>0</v>
      </c>
    </row>
    <row r="25" spans="2:9" x14ac:dyDescent="0.2">
      <c r="B25" s="50"/>
      <c r="C25" s="14"/>
      <c r="D25" s="22"/>
      <c r="E25" s="22"/>
      <c r="F25" s="23"/>
      <c r="G25" s="46"/>
      <c r="H25" s="17" t="str">
        <f t="shared" si="0"/>
        <v/>
      </c>
    </row>
    <row r="26" spans="2:9" x14ac:dyDescent="0.2">
      <c r="B26" s="50" t="s">
        <v>1227</v>
      </c>
      <c r="C26" s="14" t="s">
        <v>1232</v>
      </c>
      <c r="D26" s="22"/>
      <c r="E26" s="15"/>
      <c r="F26" s="23"/>
      <c r="G26" s="39"/>
      <c r="H26" s="17" t="str">
        <f t="shared" si="0"/>
        <v/>
      </c>
      <c r="I26" s="43"/>
    </row>
    <row r="27" spans="2:9" x14ac:dyDescent="0.2">
      <c r="B27" s="50"/>
      <c r="C27" s="14"/>
      <c r="D27" s="15"/>
      <c r="E27" s="15"/>
      <c r="F27" s="26"/>
      <c r="G27" s="29"/>
      <c r="H27" s="17" t="str">
        <f t="shared" si="0"/>
        <v/>
      </c>
      <c r="I27" s="18"/>
    </row>
    <row r="28" spans="2:9" s="37" customFormat="1" x14ac:dyDescent="0.2">
      <c r="B28" s="50" t="s">
        <v>1228</v>
      </c>
      <c r="C28" s="14" t="s">
        <v>1233</v>
      </c>
      <c r="D28" s="22"/>
      <c r="E28" s="22"/>
      <c r="F28" s="26"/>
      <c r="G28" s="29"/>
      <c r="H28" s="17" t="str">
        <f t="shared" si="0"/>
        <v/>
      </c>
      <c r="I28" s="18"/>
    </row>
    <row r="29" spans="2:9" x14ac:dyDescent="0.2">
      <c r="B29" s="50"/>
      <c r="C29" s="14"/>
      <c r="D29" s="22"/>
      <c r="E29" s="22"/>
      <c r="F29" s="23"/>
      <c r="G29" s="39"/>
      <c r="H29" s="17" t="str">
        <f t="shared" si="0"/>
        <v/>
      </c>
      <c r="I29" s="43"/>
    </row>
    <row r="30" spans="2:9" ht="25.5" x14ac:dyDescent="0.2">
      <c r="B30" s="50" t="s">
        <v>53</v>
      </c>
      <c r="C30" s="14" t="s">
        <v>1234</v>
      </c>
      <c r="D30" s="22" t="s">
        <v>7</v>
      </c>
      <c r="E30" s="22"/>
      <c r="F30" s="23"/>
      <c r="G30" s="39"/>
      <c r="H30" s="17">
        <f t="shared" si="0"/>
        <v>0</v>
      </c>
      <c r="I30" s="43"/>
    </row>
    <row r="31" spans="2:9" x14ac:dyDescent="0.2">
      <c r="B31" s="50"/>
      <c r="C31" s="14"/>
      <c r="D31" s="22"/>
      <c r="E31" s="22"/>
      <c r="F31" s="23"/>
      <c r="G31" s="47"/>
      <c r="H31" s="17" t="str">
        <f t="shared" si="0"/>
        <v/>
      </c>
      <c r="I31" s="42"/>
    </row>
    <row r="32" spans="2:9" ht="25.5" x14ac:dyDescent="0.2">
      <c r="B32" s="50" t="s">
        <v>55</v>
      </c>
      <c r="C32" s="14" t="s">
        <v>1234</v>
      </c>
      <c r="D32" s="22" t="s">
        <v>6</v>
      </c>
      <c r="E32" s="22"/>
      <c r="F32" s="23"/>
      <c r="G32" s="47"/>
      <c r="H32" s="17">
        <f t="shared" si="0"/>
        <v>0</v>
      </c>
      <c r="I32" s="42"/>
    </row>
    <row r="33" spans="2:9" x14ac:dyDescent="0.2">
      <c r="B33" s="50"/>
      <c r="C33" s="14"/>
      <c r="D33" s="22"/>
      <c r="E33" s="22"/>
      <c r="F33" s="23"/>
      <c r="G33" s="44"/>
      <c r="H33" s="17" t="str">
        <f t="shared" si="0"/>
        <v/>
      </c>
      <c r="I33" s="42"/>
    </row>
    <row r="34" spans="2:9" ht="25.5" x14ac:dyDescent="0.2">
      <c r="B34" s="50" t="s">
        <v>65</v>
      </c>
      <c r="C34" s="14" t="s">
        <v>1234</v>
      </c>
      <c r="D34" s="22" t="s">
        <v>38</v>
      </c>
      <c r="E34" s="22"/>
      <c r="F34" s="23"/>
      <c r="G34" s="44"/>
      <c r="H34" s="17">
        <f t="shared" si="0"/>
        <v>0</v>
      </c>
      <c r="I34" s="42"/>
    </row>
    <row r="35" spans="2:9" x14ac:dyDescent="0.2">
      <c r="B35" s="50"/>
      <c r="C35" s="14"/>
      <c r="D35" s="22"/>
      <c r="E35" s="22"/>
      <c r="F35" s="22"/>
      <c r="G35" s="41"/>
      <c r="H35" s="17" t="str">
        <f t="shared" si="0"/>
        <v/>
      </c>
      <c r="I35" s="42"/>
    </row>
    <row r="36" spans="2:9" x14ac:dyDescent="0.2">
      <c r="B36" s="50" t="s">
        <v>1236</v>
      </c>
      <c r="C36" s="14" t="s">
        <v>1235</v>
      </c>
      <c r="D36" s="22"/>
      <c r="E36" s="22"/>
      <c r="F36" s="22"/>
      <c r="G36" s="41"/>
      <c r="H36" s="17" t="str">
        <f t="shared" si="0"/>
        <v/>
      </c>
      <c r="I36" s="42"/>
    </row>
    <row r="37" spans="2:9" x14ac:dyDescent="0.2">
      <c r="B37" s="50"/>
      <c r="C37" s="14"/>
      <c r="D37" s="22"/>
      <c r="E37" s="22"/>
      <c r="F37" s="22"/>
      <c r="G37" s="39"/>
      <c r="H37" s="17" t="str">
        <f t="shared" si="0"/>
        <v/>
      </c>
      <c r="I37" s="42"/>
    </row>
    <row r="38" spans="2:9" ht="25.5" x14ac:dyDescent="0.2">
      <c r="B38" s="50" t="s">
        <v>53</v>
      </c>
      <c r="C38" s="14" t="s">
        <v>1234</v>
      </c>
      <c r="D38" s="22" t="s">
        <v>7</v>
      </c>
      <c r="E38" s="22"/>
      <c r="F38" s="22"/>
      <c r="G38" s="39"/>
      <c r="H38" s="17">
        <f t="shared" si="0"/>
        <v>0</v>
      </c>
      <c r="I38" s="42"/>
    </row>
    <row r="39" spans="2:9" x14ac:dyDescent="0.2">
      <c r="B39" s="50"/>
      <c r="C39" s="14"/>
      <c r="D39" s="22"/>
      <c r="E39" s="22"/>
      <c r="F39" s="22"/>
      <c r="G39" s="39"/>
      <c r="H39" s="17" t="str">
        <f t="shared" si="0"/>
        <v/>
      </c>
      <c r="I39" s="42"/>
    </row>
    <row r="40" spans="2:9" ht="25.5" x14ac:dyDescent="0.2">
      <c r="B40" s="50" t="s">
        <v>55</v>
      </c>
      <c r="C40" s="14" t="s">
        <v>1234</v>
      </c>
      <c r="D40" s="22" t="s">
        <v>6</v>
      </c>
      <c r="E40" s="22"/>
      <c r="F40" s="22"/>
      <c r="G40" s="39"/>
      <c r="H40" s="17">
        <f t="shared" si="0"/>
        <v>0</v>
      </c>
      <c r="I40" s="42"/>
    </row>
    <row r="41" spans="2:9" x14ac:dyDescent="0.2">
      <c r="B41" s="50"/>
      <c r="C41" s="14"/>
      <c r="D41" s="22"/>
      <c r="E41" s="22"/>
      <c r="F41" s="22"/>
      <c r="G41" s="39"/>
      <c r="H41" s="17" t="str">
        <f t="shared" si="0"/>
        <v/>
      </c>
      <c r="I41" s="42"/>
    </row>
    <row r="42" spans="2:9" ht="25.5" x14ac:dyDescent="0.2">
      <c r="B42" s="50" t="s">
        <v>65</v>
      </c>
      <c r="C42" s="14" t="s">
        <v>1234</v>
      </c>
      <c r="D42" s="22" t="s">
        <v>38</v>
      </c>
      <c r="E42" s="22"/>
      <c r="F42" s="22"/>
      <c r="G42" s="39"/>
      <c r="H42" s="17">
        <f t="shared" si="0"/>
        <v>0</v>
      </c>
      <c r="I42" s="42"/>
    </row>
    <row r="43" spans="2:9" x14ac:dyDescent="0.2">
      <c r="B43" s="50"/>
      <c r="C43" s="14"/>
      <c r="D43" s="22"/>
      <c r="E43" s="22"/>
      <c r="F43" s="22"/>
      <c r="G43" s="39"/>
      <c r="H43" s="17" t="str">
        <f t="shared" si="0"/>
        <v/>
      </c>
      <c r="I43" s="42"/>
    </row>
    <row r="44" spans="2:9" x14ac:dyDescent="0.2">
      <c r="B44" s="50"/>
      <c r="C44" s="14"/>
      <c r="D44" s="22"/>
      <c r="E44" s="22"/>
      <c r="F44" s="22"/>
      <c r="G44" s="39"/>
      <c r="H44" s="17" t="str">
        <f t="shared" si="0"/>
        <v/>
      </c>
      <c r="I44" s="42"/>
    </row>
    <row r="45" spans="2:9" x14ac:dyDescent="0.2">
      <c r="B45" s="50"/>
      <c r="C45" s="14"/>
      <c r="D45" s="22"/>
      <c r="E45" s="22"/>
      <c r="F45" s="22"/>
      <c r="G45" s="48"/>
      <c r="H45" s="17" t="str">
        <f t="shared" si="0"/>
        <v/>
      </c>
      <c r="I45" s="42"/>
    </row>
    <row r="46" spans="2:9" x14ac:dyDescent="0.2">
      <c r="B46" s="50"/>
      <c r="C46" s="14"/>
      <c r="D46" s="22"/>
      <c r="E46" s="22"/>
      <c r="F46" s="22"/>
      <c r="G46" s="48"/>
      <c r="H46" s="17" t="str">
        <f t="shared" si="0"/>
        <v/>
      </c>
      <c r="I46" s="42"/>
    </row>
    <row r="47" spans="2:9" x14ac:dyDescent="0.2">
      <c r="B47" s="50"/>
      <c r="C47" s="14"/>
      <c r="D47" s="22"/>
      <c r="E47" s="22"/>
      <c r="F47" s="22"/>
      <c r="G47" s="39"/>
      <c r="H47" s="17" t="str">
        <f t="shared" si="0"/>
        <v/>
      </c>
      <c r="I47" s="42"/>
    </row>
    <row r="48" spans="2:9" x14ac:dyDescent="0.2">
      <c r="B48" s="50"/>
      <c r="C48" s="14"/>
      <c r="D48" s="22"/>
      <c r="E48" s="22"/>
      <c r="F48" s="22"/>
      <c r="G48" s="39"/>
      <c r="H48" s="17" t="str">
        <f t="shared" si="0"/>
        <v/>
      </c>
      <c r="I48" s="42"/>
    </row>
    <row r="49" spans="2:9" x14ac:dyDescent="0.2">
      <c r="B49" s="50"/>
      <c r="C49" s="14"/>
      <c r="D49" s="22"/>
      <c r="E49" s="22"/>
      <c r="F49" s="22"/>
      <c r="G49" s="39"/>
      <c r="H49" s="17" t="str">
        <f t="shared" si="0"/>
        <v/>
      </c>
      <c r="I49" s="42"/>
    </row>
    <row r="50" spans="2:9" x14ac:dyDescent="0.2">
      <c r="B50" s="50"/>
      <c r="C50" s="14"/>
      <c r="D50" s="22"/>
      <c r="E50" s="22"/>
      <c r="F50" s="22"/>
      <c r="G50" s="39"/>
      <c r="H50" s="17" t="str">
        <f t="shared" si="0"/>
        <v/>
      </c>
      <c r="I50" s="42"/>
    </row>
    <row r="51" spans="2:9" x14ac:dyDescent="0.2">
      <c r="B51" s="50"/>
      <c r="C51" s="14"/>
      <c r="D51" s="22"/>
      <c r="E51" s="22"/>
      <c r="F51" s="22"/>
      <c r="G51" s="39"/>
      <c r="H51" s="17" t="str">
        <f t="shared" si="0"/>
        <v/>
      </c>
      <c r="I51" s="42"/>
    </row>
    <row r="52" spans="2:9" x14ac:dyDescent="0.2">
      <c r="B52" s="50"/>
      <c r="C52" s="14"/>
      <c r="D52" s="22"/>
      <c r="E52" s="22"/>
      <c r="F52" s="22"/>
      <c r="G52" s="39"/>
      <c r="H52" s="17" t="str">
        <f t="shared" si="0"/>
        <v/>
      </c>
      <c r="I52" s="42"/>
    </row>
    <row r="53" spans="2:9" x14ac:dyDescent="0.2">
      <c r="B53" s="50"/>
      <c r="C53" s="14"/>
      <c r="D53" s="22"/>
      <c r="E53" s="22"/>
      <c r="F53" s="22"/>
      <c r="G53" s="39"/>
      <c r="H53" s="17" t="str">
        <f t="shared" si="0"/>
        <v/>
      </c>
      <c r="I53" s="42"/>
    </row>
    <row r="54" spans="2:9" x14ac:dyDescent="0.2">
      <c r="B54" s="50"/>
      <c r="C54" s="14"/>
      <c r="D54" s="38"/>
      <c r="E54" s="38"/>
      <c r="F54" s="22"/>
      <c r="G54" s="39"/>
      <c r="H54" s="17" t="str">
        <f t="shared" si="0"/>
        <v/>
      </c>
      <c r="I54" s="42"/>
    </row>
    <row r="55" spans="2:9" x14ac:dyDescent="0.2">
      <c r="B55" s="50"/>
      <c r="C55" s="14"/>
      <c r="D55" s="22"/>
      <c r="E55" s="22"/>
      <c r="F55" s="38"/>
      <c r="G55" s="39"/>
      <c r="H55" s="17" t="str">
        <f t="shared" si="0"/>
        <v/>
      </c>
    </row>
    <row r="56" spans="2:9" x14ac:dyDescent="0.2">
      <c r="B56" s="50"/>
      <c r="C56" s="14"/>
      <c r="D56" s="38"/>
      <c r="E56" s="38"/>
      <c r="F56" s="22"/>
      <c r="G56" s="39"/>
      <c r="H56" s="17" t="str">
        <f t="shared" si="0"/>
        <v/>
      </c>
      <c r="I56" s="42"/>
    </row>
    <row r="57" spans="2:9" x14ac:dyDescent="0.2">
      <c r="B57" s="50"/>
      <c r="C57" s="14"/>
      <c r="D57" s="38"/>
      <c r="E57" s="38"/>
      <c r="F57" s="38"/>
      <c r="G57" s="39"/>
      <c r="H57" s="17" t="str">
        <f t="shared" si="0"/>
        <v/>
      </c>
      <c r="I57" s="49"/>
    </row>
    <row r="58" spans="2:9" ht="12.75" customHeight="1" x14ac:dyDescent="0.2">
      <c r="B58" s="50"/>
      <c r="C58" s="14"/>
      <c r="D58" s="22"/>
      <c r="E58" s="22"/>
      <c r="F58" s="38"/>
      <c r="G58" s="39"/>
      <c r="H58" s="17" t="str">
        <f t="shared" si="0"/>
        <v/>
      </c>
    </row>
    <row r="59" spans="2:9" x14ac:dyDescent="0.2">
      <c r="B59" s="50"/>
      <c r="C59" s="14"/>
      <c r="D59" s="22"/>
      <c r="E59" s="22"/>
      <c r="F59" s="22"/>
      <c r="G59" s="39"/>
      <c r="H59" s="17" t="str">
        <f t="shared" si="0"/>
        <v/>
      </c>
      <c r="I59" s="42"/>
    </row>
    <row r="60" spans="2:9" x14ac:dyDescent="0.2">
      <c r="B60" s="50"/>
      <c r="C60" s="14"/>
      <c r="D60" s="22"/>
      <c r="E60" s="22"/>
      <c r="F60" s="22"/>
      <c r="G60" s="39"/>
      <c r="H60" s="17"/>
      <c r="I60" s="42"/>
    </row>
    <row r="61" spans="2:9" x14ac:dyDescent="0.2">
      <c r="B61" s="50"/>
      <c r="C61" s="14"/>
      <c r="D61" s="22"/>
      <c r="E61" s="22"/>
      <c r="F61" s="22"/>
      <c r="G61" s="39"/>
      <c r="H61" s="17"/>
      <c r="I61" s="42"/>
    </row>
    <row r="62" spans="2:9" x14ac:dyDescent="0.2">
      <c r="B62" s="50"/>
      <c r="C62" s="14"/>
      <c r="D62" s="22"/>
      <c r="E62" s="22"/>
      <c r="F62" s="22"/>
      <c r="G62" s="39"/>
      <c r="H62" s="17"/>
      <c r="I62" s="42"/>
    </row>
    <row r="63" spans="2:9" x14ac:dyDescent="0.2">
      <c r="B63" s="50"/>
      <c r="C63" s="14"/>
      <c r="D63" s="22"/>
      <c r="E63" s="22"/>
      <c r="F63" s="22"/>
      <c r="G63" s="39"/>
      <c r="H63" s="17"/>
      <c r="I63" s="42"/>
    </row>
    <row r="64" spans="2:9" x14ac:dyDescent="0.2">
      <c r="B64" s="50"/>
      <c r="C64" s="14"/>
      <c r="D64" s="22"/>
      <c r="E64" s="22"/>
      <c r="F64" s="22"/>
      <c r="G64" s="39"/>
      <c r="H64" s="17"/>
      <c r="I64" s="42"/>
    </row>
    <row r="65" spans="2:9" x14ac:dyDescent="0.2">
      <c r="B65" s="50"/>
      <c r="C65" s="14"/>
      <c r="D65" s="22"/>
      <c r="E65" s="22"/>
      <c r="F65" s="22"/>
      <c r="G65" s="39"/>
      <c r="H65" s="17"/>
      <c r="I65" s="42"/>
    </row>
    <row r="66" spans="2:9" x14ac:dyDescent="0.2">
      <c r="B66" s="50"/>
      <c r="C66" s="14"/>
      <c r="D66" s="22"/>
      <c r="E66" s="22"/>
      <c r="F66" s="22"/>
      <c r="G66" s="39"/>
      <c r="H66" s="17" t="str">
        <f t="shared" si="0"/>
        <v/>
      </c>
      <c r="I66" s="42"/>
    </row>
    <row r="67" spans="2:9" x14ac:dyDescent="0.2">
      <c r="B67" s="50"/>
      <c r="C67" s="14"/>
      <c r="D67" s="22"/>
      <c r="E67" s="22"/>
      <c r="F67" s="22"/>
      <c r="G67" s="39"/>
      <c r="H67" s="17" t="str">
        <f t="shared" si="0"/>
        <v/>
      </c>
      <c r="I67" s="42"/>
    </row>
    <row r="68" spans="2:9" x14ac:dyDescent="0.2">
      <c r="B68" s="50"/>
      <c r="C68" s="14"/>
      <c r="D68" s="22"/>
      <c r="E68" s="22"/>
      <c r="F68" s="22"/>
      <c r="G68" s="39"/>
      <c r="H68" s="17" t="str">
        <f t="shared" si="0"/>
        <v/>
      </c>
      <c r="I68" s="42"/>
    </row>
    <row r="69" spans="2:9" x14ac:dyDescent="0.2">
      <c r="B69" s="50"/>
      <c r="C69" s="14"/>
      <c r="D69" s="22"/>
      <c r="E69" s="22"/>
      <c r="F69" s="22"/>
      <c r="G69" s="39"/>
      <c r="H69" s="17" t="str">
        <f t="shared" si="0"/>
        <v/>
      </c>
      <c r="I69" s="42"/>
    </row>
    <row r="70" spans="2:9" s="30" customFormat="1" ht="24.75" customHeight="1" x14ac:dyDescent="0.2">
      <c r="B70" s="127" t="str">
        <f>$B$10</f>
        <v>C13.9</v>
      </c>
      <c r="C70" s="31" t="s">
        <v>2708</v>
      </c>
      <c r="D70" s="32"/>
      <c r="E70" s="32"/>
      <c r="F70" s="33"/>
      <c r="G70" s="32"/>
      <c r="H70" s="34">
        <f>SUM(H9:H69)</f>
        <v>0</v>
      </c>
      <c r="I70"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66C51-48FF-42A0-87D7-2B4C1048346C}">
  <sheetPr codeName="Sheet35"/>
  <dimension ref="A1:I79"/>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1:9" x14ac:dyDescent="0.2">
      <c r="A1" s="1">
        <v>0</v>
      </c>
      <c r="B1" s="2" t="str">
        <f>Client1</f>
        <v>Province of KwaZulu-Natal</v>
      </c>
      <c r="F1" s="439" t="str">
        <f>"Contract No. "&amp;ContractNo</f>
        <v>Contract No. ZNB01127/00000/00/HOD/INF/21/T</v>
      </c>
      <c r="G1" s="439"/>
      <c r="H1" s="439"/>
    </row>
    <row r="2" spans="1:9" x14ac:dyDescent="0.2">
      <c r="B2" s="92" t="str">
        <f>Client2</f>
        <v>Department of Transport</v>
      </c>
    </row>
    <row r="3" spans="1:9" x14ac:dyDescent="0.2">
      <c r="B3" s="73"/>
      <c r="C3" s="73"/>
      <c r="D3" s="74"/>
      <c r="E3" s="74"/>
      <c r="F3" s="74"/>
      <c r="G3" s="75"/>
      <c r="H3" s="93"/>
    </row>
    <row r="4" spans="1:9" x14ac:dyDescent="0.2">
      <c r="B4" s="443" t="s">
        <v>8</v>
      </c>
      <c r="C4" s="444"/>
      <c r="D4" s="444"/>
      <c r="E4" s="444"/>
      <c r="F4" s="444"/>
      <c r="G4" s="444"/>
      <c r="H4" s="465" t="str">
        <f>"CHAPTER "&amp;B10</f>
        <v>CHAPTER C13.10</v>
      </c>
      <c r="I4" s="6"/>
    </row>
    <row r="5" spans="1:9" ht="7.5" customHeight="1" x14ac:dyDescent="0.2">
      <c r="B5" s="445" t="str">
        <f>ContractDescription</f>
        <v>REHABILITATION OF PROVINCIAL ROAD P47-3 (KM 38.00 TO KM 48.00) IN THE EMPANGENI REGION</v>
      </c>
      <c r="C5" s="446"/>
      <c r="D5" s="446"/>
      <c r="E5" s="446"/>
      <c r="F5" s="446"/>
      <c r="G5" s="446"/>
      <c r="H5" s="466"/>
      <c r="I5" s="8"/>
    </row>
    <row r="6" spans="1:9" ht="12.75" customHeight="1" x14ac:dyDescent="0.2">
      <c r="B6" s="445"/>
      <c r="C6" s="446"/>
      <c r="D6" s="446"/>
      <c r="E6" s="446"/>
      <c r="F6" s="446"/>
      <c r="G6" s="446"/>
      <c r="H6" s="466"/>
      <c r="I6" s="8"/>
    </row>
    <row r="7" spans="1:9" ht="7.5" customHeight="1" x14ac:dyDescent="0.2">
      <c r="B7" s="447"/>
      <c r="C7" s="448"/>
      <c r="D7" s="448"/>
      <c r="E7" s="448"/>
      <c r="F7" s="448"/>
      <c r="G7" s="448"/>
      <c r="H7" s="467"/>
      <c r="I7" s="8"/>
    </row>
    <row r="8" spans="1:9" s="9" customFormat="1" ht="24.95" customHeight="1" x14ac:dyDescent="0.2">
      <c r="B8" s="10" t="s">
        <v>0</v>
      </c>
      <c r="C8" s="11" t="s">
        <v>1</v>
      </c>
      <c r="D8" s="11" t="s">
        <v>2</v>
      </c>
      <c r="E8" s="11" t="s">
        <v>10</v>
      </c>
      <c r="F8" s="11" t="s">
        <v>3</v>
      </c>
      <c r="G8" s="11" t="s">
        <v>4</v>
      </c>
      <c r="H8" s="11" t="s">
        <v>5</v>
      </c>
      <c r="I8" s="12"/>
    </row>
    <row r="9" spans="1:9" x14ac:dyDescent="0.2">
      <c r="B9" s="50"/>
      <c r="C9" s="14"/>
      <c r="D9" s="15"/>
      <c r="E9" s="15"/>
      <c r="F9" s="15"/>
      <c r="G9" s="16"/>
      <c r="H9" s="17" t="str">
        <f>IF(D9="","",F9*G9)</f>
        <v/>
      </c>
      <c r="I9" s="18"/>
    </row>
    <row r="10" spans="1:9" x14ac:dyDescent="0.2">
      <c r="B10" s="71" t="s">
        <v>1237</v>
      </c>
      <c r="C10" s="20" t="s">
        <v>1238</v>
      </c>
      <c r="D10" s="22"/>
      <c r="E10" s="22"/>
      <c r="F10" s="22"/>
      <c r="G10" s="41"/>
      <c r="H10" s="17" t="str">
        <f t="shared" ref="H10:H78" si="0">IF(D10="","",F10*G10)</f>
        <v/>
      </c>
      <c r="I10" s="42"/>
    </row>
    <row r="11" spans="1:9" x14ac:dyDescent="0.2">
      <c r="B11" s="71"/>
      <c r="C11" s="14"/>
      <c r="D11" s="22"/>
      <c r="E11" s="22"/>
      <c r="F11" s="22"/>
      <c r="G11" s="41"/>
      <c r="H11" s="17" t="str">
        <f t="shared" si="0"/>
        <v/>
      </c>
      <c r="I11" s="42"/>
    </row>
    <row r="12" spans="1:9" x14ac:dyDescent="0.2">
      <c r="B12" s="50" t="s">
        <v>1241</v>
      </c>
      <c r="C12" s="14" t="s">
        <v>1239</v>
      </c>
      <c r="D12" s="22"/>
      <c r="E12" s="22"/>
      <c r="F12" s="22"/>
      <c r="G12" s="41"/>
      <c r="H12" s="17" t="str">
        <f t="shared" si="0"/>
        <v/>
      </c>
      <c r="I12" s="42"/>
    </row>
    <row r="13" spans="1:9" x14ac:dyDescent="0.2">
      <c r="B13" s="50"/>
      <c r="C13" s="14"/>
      <c r="D13" s="22"/>
      <c r="E13" s="22"/>
      <c r="F13" s="22"/>
      <c r="G13" s="41"/>
      <c r="H13" s="17" t="str">
        <f t="shared" si="0"/>
        <v/>
      </c>
      <c r="I13" s="42"/>
    </row>
    <row r="14" spans="1:9" ht="14.25" x14ac:dyDescent="0.2">
      <c r="B14" s="50" t="s">
        <v>1242</v>
      </c>
      <c r="C14" s="14" t="s">
        <v>1240</v>
      </c>
      <c r="D14" s="22" t="s">
        <v>86</v>
      </c>
      <c r="E14" s="22"/>
      <c r="F14" s="23"/>
      <c r="G14" s="24"/>
      <c r="H14" s="17">
        <f t="shared" si="0"/>
        <v>0</v>
      </c>
      <c r="I14" s="43"/>
    </row>
    <row r="15" spans="1:9" x14ac:dyDescent="0.2">
      <c r="B15" s="50"/>
      <c r="C15" s="14"/>
      <c r="D15" s="22"/>
      <c r="E15" s="22"/>
      <c r="F15" s="23"/>
      <c r="G15" s="24"/>
      <c r="H15" s="17" t="str">
        <f t="shared" si="0"/>
        <v/>
      </c>
      <c r="I15" s="43"/>
    </row>
    <row r="16" spans="1:9" x14ac:dyDescent="0.2">
      <c r="B16" s="50" t="s">
        <v>1243</v>
      </c>
      <c r="C16" s="14" t="s">
        <v>1240</v>
      </c>
      <c r="D16" s="22" t="s">
        <v>38</v>
      </c>
      <c r="E16" s="22"/>
      <c r="F16" s="23"/>
      <c r="G16" s="24"/>
      <c r="H16" s="17">
        <f t="shared" si="0"/>
        <v>0</v>
      </c>
      <c r="I16" s="43"/>
    </row>
    <row r="17" spans="2:9" x14ac:dyDescent="0.2">
      <c r="B17" s="50"/>
      <c r="C17" s="14"/>
      <c r="D17" s="22"/>
      <c r="E17" s="22"/>
      <c r="F17" s="23"/>
      <c r="G17" s="24"/>
      <c r="H17" s="17" t="str">
        <f t="shared" si="0"/>
        <v/>
      </c>
      <c r="I17" s="43"/>
    </row>
    <row r="18" spans="2:9" x14ac:dyDescent="0.2">
      <c r="B18" s="50" t="s">
        <v>1244</v>
      </c>
      <c r="C18" s="14" t="s">
        <v>1240</v>
      </c>
      <c r="D18" s="22" t="s">
        <v>6</v>
      </c>
      <c r="E18" s="22"/>
      <c r="F18" s="23"/>
      <c r="G18" s="41"/>
      <c r="H18" s="17">
        <f t="shared" si="0"/>
        <v>0</v>
      </c>
      <c r="I18" s="42"/>
    </row>
    <row r="19" spans="2:9" x14ac:dyDescent="0.2">
      <c r="B19" s="50"/>
      <c r="C19" s="14"/>
      <c r="D19" s="22"/>
      <c r="E19" s="38"/>
      <c r="F19" s="23"/>
      <c r="G19" s="44"/>
      <c r="H19" s="17" t="str">
        <f t="shared" si="0"/>
        <v/>
      </c>
      <c r="I19" s="42"/>
    </row>
    <row r="20" spans="2:9" x14ac:dyDescent="0.2">
      <c r="B20" s="50" t="s">
        <v>1245</v>
      </c>
      <c r="C20" s="1" t="s">
        <v>1240</v>
      </c>
      <c r="D20" s="22" t="s">
        <v>7</v>
      </c>
      <c r="E20" s="38"/>
      <c r="F20" s="23"/>
      <c r="G20" s="46"/>
      <c r="H20" s="17">
        <f t="shared" si="0"/>
        <v>0</v>
      </c>
    </row>
    <row r="21" spans="2:9" x14ac:dyDescent="0.2">
      <c r="B21" s="50"/>
      <c r="C21" s="14"/>
      <c r="D21" s="22"/>
      <c r="E21" s="38"/>
      <c r="F21" s="23"/>
      <c r="G21" s="46"/>
      <c r="H21" s="17" t="str">
        <f t="shared" si="0"/>
        <v/>
      </c>
    </row>
    <row r="22" spans="2:9" x14ac:dyDescent="0.2">
      <c r="B22" s="50" t="s">
        <v>1247</v>
      </c>
      <c r="C22" s="14" t="s">
        <v>1246</v>
      </c>
      <c r="D22" s="22"/>
      <c r="E22" s="38"/>
      <c r="F22" s="23"/>
      <c r="G22" s="39"/>
      <c r="H22" s="17" t="str">
        <f t="shared" si="0"/>
        <v/>
      </c>
    </row>
    <row r="23" spans="2:9" x14ac:dyDescent="0.2">
      <c r="B23" s="50"/>
      <c r="C23" s="14"/>
      <c r="D23" s="22"/>
      <c r="E23" s="38"/>
      <c r="F23" s="23"/>
      <c r="G23" s="46"/>
      <c r="H23" s="17" t="str">
        <f t="shared" si="0"/>
        <v/>
      </c>
    </row>
    <row r="24" spans="2:9" ht="14.25" x14ac:dyDescent="0.2">
      <c r="B24" s="50" t="s">
        <v>1248</v>
      </c>
      <c r="C24" s="14" t="s">
        <v>1240</v>
      </c>
      <c r="D24" s="22" t="s">
        <v>86</v>
      </c>
      <c r="E24" s="38"/>
      <c r="F24" s="23"/>
      <c r="G24" s="44"/>
      <c r="H24" s="17">
        <f t="shared" si="0"/>
        <v>0</v>
      </c>
    </row>
    <row r="25" spans="2:9" x14ac:dyDescent="0.2">
      <c r="B25" s="50"/>
      <c r="C25" s="14"/>
      <c r="D25" s="22"/>
      <c r="E25" s="22"/>
      <c r="F25" s="23"/>
      <c r="G25" s="46"/>
      <c r="H25" s="17" t="str">
        <f t="shared" si="0"/>
        <v/>
      </c>
    </row>
    <row r="26" spans="2:9" x14ac:dyDescent="0.2">
      <c r="B26" s="50" t="s">
        <v>1249</v>
      </c>
      <c r="C26" s="14" t="s">
        <v>1240</v>
      </c>
      <c r="D26" s="22" t="s">
        <v>38</v>
      </c>
      <c r="E26" s="15"/>
      <c r="F26" s="23"/>
      <c r="G26" s="39"/>
      <c r="H26" s="17">
        <f t="shared" si="0"/>
        <v>0</v>
      </c>
      <c r="I26" s="43"/>
    </row>
    <row r="27" spans="2:9" x14ac:dyDescent="0.2">
      <c r="B27" s="50"/>
      <c r="C27" s="14"/>
      <c r="D27" s="22"/>
      <c r="E27" s="15"/>
      <c r="F27" s="26"/>
      <c r="G27" s="29"/>
      <c r="H27" s="17" t="str">
        <f t="shared" si="0"/>
        <v/>
      </c>
      <c r="I27" s="18"/>
    </row>
    <row r="28" spans="2:9" s="37" customFormat="1" x14ac:dyDescent="0.2">
      <c r="B28" s="50" t="s">
        <v>1250</v>
      </c>
      <c r="C28" s="14" t="s">
        <v>1240</v>
      </c>
      <c r="D28" s="22" t="s">
        <v>6</v>
      </c>
      <c r="E28" s="22"/>
      <c r="F28" s="26"/>
      <c r="G28" s="29"/>
      <c r="H28" s="17">
        <f t="shared" si="0"/>
        <v>0</v>
      </c>
      <c r="I28" s="18"/>
    </row>
    <row r="29" spans="2:9" x14ac:dyDescent="0.2">
      <c r="B29" s="50"/>
      <c r="C29" s="14"/>
      <c r="D29" s="22"/>
      <c r="E29" s="22"/>
      <c r="F29" s="23"/>
      <c r="G29" s="39"/>
      <c r="H29" s="17" t="str">
        <f t="shared" si="0"/>
        <v/>
      </c>
      <c r="I29" s="43"/>
    </row>
    <row r="30" spans="2:9" x14ac:dyDescent="0.2">
      <c r="B30" s="50" t="s">
        <v>1251</v>
      </c>
      <c r="C30" s="14" t="s">
        <v>1240</v>
      </c>
      <c r="D30" s="22" t="s">
        <v>7</v>
      </c>
      <c r="E30" s="22"/>
      <c r="F30" s="23"/>
      <c r="G30" s="39"/>
      <c r="H30" s="17">
        <f t="shared" si="0"/>
        <v>0</v>
      </c>
      <c r="I30" s="43"/>
    </row>
    <row r="31" spans="2:9" x14ac:dyDescent="0.2">
      <c r="B31" s="50"/>
      <c r="C31" s="14"/>
      <c r="D31" s="22"/>
      <c r="E31" s="22"/>
      <c r="F31" s="23"/>
      <c r="G31" s="47"/>
      <c r="H31" s="17" t="str">
        <f t="shared" si="0"/>
        <v/>
      </c>
      <c r="I31" s="42"/>
    </row>
    <row r="32" spans="2:9" x14ac:dyDescent="0.2">
      <c r="B32" s="50"/>
      <c r="C32" s="14"/>
      <c r="D32" s="22"/>
      <c r="E32" s="22"/>
      <c r="F32" s="23"/>
      <c r="G32" s="47"/>
      <c r="H32" s="17" t="str">
        <f t="shared" si="0"/>
        <v/>
      </c>
      <c r="I32" s="42"/>
    </row>
    <row r="33" spans="2:9" x14ac:dyDescent="0.2">
      <c r="B33" s="50"/>
      <c r="C33" s="14"/>
      <c r="D33" s="22"/>
      <c r="E33" s="22"/>
      <c r="F33" s="23"/>
      <c r="G33" s="44"/>
      <c r="H33" s="17" t="str">
        <f t="shared" si="0"/>
        <v/>
      </c>
      <c r="I33" s="42"/>
    </row>
    <row r="34" spans="2:9" x14ac:dyDescent="0.2">
      <c r="B34" s="50"/>
      <c r="C34" s="14"/>
      <c r="D34" s="22"/>
      <c r="E34" s="22"/>
      <c r="F34" s="23"/>
      <c r="G34" s="44"/>
      <c r="H34" s="17" t="str">
        <f t="shared" si="0"/>
        <v/>
      </c>
      <c r="I34" s="42"/>
    </row>
    <row r="35" spans="2:9" x14ac:dyDescent="0.2">
      <c r="B35" s="50"/>
      <c r="C35" s="14"/>
      <c r="D35" s="22"/>
      <c r="E35" s="22"/>
      <c r="F35" s="22"/>
      <c r="G35" s="41"/>
      <c r="H35" s="17" t="str">
        <f t="shared" si="0"/>
        <v/>
      </c>
      <c r="I35" s="42"/>
    </row>
    <row r="36" spans="2:9" x14ac:dyDescent="0.2">
      <c r="B36" s="50"/>
      <c r="C36" s="14"/>
      <c r="D36" s="22"/>
      <c r="E36" s="22"/>
      <c r="F36" s="22"/>
      <c r="G36" s="41"/>
      <c r="H36" s="17" t="str">
        <f t="shared" si="0"/>
        <v/>
      </c>
      <c r="I36" s="42"/>
    </row>
    <row r="37" spans="2:9" x14ac:dyDescent="0.2">
      <c r="B37" s="50"/>
      <c r="C37" s="14"/>
      <c r="D37" s="22"/>
      <c r="E37" s="22"/>
      <c r="F37" s="22"/>
      <c r="G37" s="39"/>
      <c r="H37" s="17" t="str">
        <f t="shared" si="0"/>
        <v/>
      </c>
      <c r="I37" s="42"/>
    </row>
    <row r="38" spans="2:9" x14ac:dyDescent="0.2">
      <c r="B38" s="50"/>
      <c r="C38" s="14"/>
      <c r="D38" s="22"/>
      <c r="E38" s="22"/>
      <c r="F38" s="22"/>
      <c r="G38" s="39"/>
      <c r="H38" s="17" t="str">
        <f t="shared" si="0"/>
        <v/>
      </c>
      <c r="I38" s="42"/>
    </row>
    <row r="39" spans="2:9" x14ac:dyDescent="0.2">
      <c r="B39" s="50"/>
      <c r="C39" s="14"/>
      <c r="D39" s="22"/>
      <c r="E39" s="22"/>
      <c r="F39" s="22"/>
      <c r="G39" s="39"/>
      <c r="H39" s="17" t="str">
        <f t="shared" si="0"/>
        <v/>
      </c>
      <c r="I39" s="42"/>
    </row>
    <row r="40" spans="2:9" x14ac:dyDescent="0.2">
      <c r="B40" s="50"/>
      <c r="C40" s="14"/>
      <c r="D40" s="22"/>
      <c r="E40" s="22"/>
      <c r="F40" s="22"/>
      <c r="G40" s="39"/>
      <c r="H40" s="17" t="str">
        <f t="shared" si="0"/>
        <v/>
      </c>
      <c r="I40" s="42"/>
    </row>
    <row r="41" spans="2:9" x14ac:dyDescent="0.2">
      <c r="B41" s="50"/>
      <c r="C41" s="14"/>
      <c r="D41" s="22"/>
      <c r="E41" s="22"/>
      <c r="F41" s="22"/>
      <c r="G41" s="39"/>
      <c r="H41" s="17" t="str">
        <f t="shared" si="0"/>
        <v/>
      </c>
      <c r="I41" s="42"/>
    </row>
    <row r="42" spans="2:9" x14ac:dyDescent="0.2">
      <c r="B42" s="50"/>
      <c r="C42" s="14"/>
      <c r="D42" s="22"/>
      <c r="E42" s="22"/>
      <c r="F42" s="22"/>
      <c r="G42" s="39"/>
      <c r="H42" s="17" t="str">
        <f t="shared" si="0"/>
        <v/>
      </c>
      <c r="I42" s="42"/>
    </row>
    <row r="43" spans="2:9" x14ac:dyDescent="0.2">
      <c r="B43" s="50"/>
      <c r="C43" s="14"/>
      <c r="D43" s="22"/>
      <c r="E43" s="22"/>
      <c r="F43" s="22"/>
      <c r="G43" s="39"/>
      <c r="H43" s="17" t="str">
        <f t="shared" si="0"/>
        <v/>
      </c>
      <c r="I43" s="42"/>
    </row>
    <row r="44" spans="2:9" x14ac:dyDescent="0.2">
      <c r="B44" s="50"/>
      <c r="C44" s="14"/>
      <c r="D44" s="22"/>
      <c r="E44" s="22"/>
      <c r="F44" s="22"/>
      <c r="G44" s="39"/>
      <c r="H44" s="17" t="str">
        <f t="shared" si="0"/>
        <v/>
      </c>
      <c r="I44" s="42"/>
    </row>
    <row r="45" spans="2:9" x14ac:dyDescent="0.2">
      <c r="B45" s="50"/>
      <c r="C45" s="14"/>
      <c r="D45" s="22"/>
      <c r="E45" s="22"/>
      <c r="F45" s="22"/>
      <c r="G45" s="48"/>
      <c r="H45" s="17" t="str">
        <f t="shared" si="0"/>
        <v/>
      </c>
      <c r="I45" s="42"/>
    </row>
    <row r="46" spans="2:9" x14ac:dyDescent="0.2">
      <c r="B46" s="50"/>
      <c r="C46" s="14"/>
      <c r="D46" s="22"/>
      <c r="E46" s="22"/>
      <c r="F46" s="22"/>
      <c r="G46" s="48"/>
      <c r="H46" s="17" t="str">
        <f t="shared" si="0"/>
        <v/>
      </c>
      <c r="I46" s="42"/>
    </row>
    <row r="47" spans="2:9" x14ac:dyDescent="0.2">
      <c r="B47" s="50"/>
      <c r="C47" s="14"/>
      <c r="D47" s="22"/>
      <c r="E47" s="22"/>
      <c r="F47" s="22"/>
      <c r="G47" s="39"/>
      <c r="H47" s="17" t="str">
        <f t="shared" si="0"/>
        <v/>
      </c>
      <c r="I47" s="42"/>
    </row>
    <row r="48" spans="2:9" x14ac:dyDescent="0.2">
      <c r="B48" s="50"/>
      <c r="C48" s="14"/>
      <c r="D48" s="22"/>
      <c r="E48" s="22"/>
      <c r="F48" s="22"/>
      <c r="G48" s="39"/>
      <c r="H48" s="17" t="str">
        <f t="shared" si="0"/>
        <v/>
      </c>
      <c r="I48" s="42"/>
    </row>
    <row r="49" spans="2:9" x14ac:dyDescent="0.2">
      <c r="B49" s="50"/>
      <c r="C49" s="14"/>
      <c r="D49" s="22"/>
      <c r="E49" s="22"/>
      <c r="F49" s="22"/>
      <c r="G49" s="39"/>
      <c r="H49" s="17" t="str">
        <f t="shared" si="0"/>
        <v/>
      </c>
      <c r="I49" s="42"/>
    </row>
    <row r="50" spans="2:9" x14ac:dyDescent="0.2">
      <c r="B50" s="50"/>
      <c r="C50" s="14"/>
      <c r="D50" s="22"/>
      <c r="E50" s="22"/>
      <c r="F50" s="22"/>
      <c r="G50" s="39"/>
      <c r="H50" s="17" t="str">
        <f t="shared" si="0"/>
        <v/>
      </c>
      <c r="I50" s="42"/>
    </row>
    <row r="51" spans="2:9" x14ac:dyDescent="0.2">
      <c r="B51" s="50"/>
      <c r="C51" s="14"/>
      <c r="D51" s="22"/>
      <c r="E51" s="22"/>
      <c r="F51" s="22"/>
      <c r="G51" s="39"/>
      <c r="H51" s="17" t="str">
        <f t="shared" si="0"/>
        <v/>
      </c>
      <c r="I51" s="42"/>
    </row>
    <row r="52" spans="2:9" x14ac:dyDescent="0.2">
      <c r="B52" s="50"/>
      <c r="C52" s="14"/>
      <c r="D52" s="22"/>
      <c r="E52" s="22"/>
      <c r="F52" s="22"/>
      <c r="G52" s="39"/>
      <c r="H52" s="17" t="str">
        <f t="shared" si="0"/>
        <v/>
      </c>
      <c r="I52" s="42"/>
    </row>
    <row r="53" spans="2:9" x14ac:dyDescent="0.2">
      <c r="B53" s="50"/>
      <c r="C53" s="14"/>
      <c r="D53" s="22"/>
      <c r="E53" s="22"/>
      <c r="F53" s="22"/>
      <c r="G53" s="39"/>
      <c r="H53" s="17" t="str">
        <f t="shared" si="0"/>
        <v/>
      </c>
      <c r="I53" s="42"/>
    </row>
    <row r="54" spans="2:9" x14ac:dyDescent="0.2">
      <c r="B54" s="50"/>
      <c r="C54" s="14"/>
      <c r="D54" s="22"/>
      <c r="E54" s="22"/>
      <c r="F54" s="22"/>
      <c r="G54" s="39"/>
      <c r="H54" s="17"/>
      <c r="I54" s="42"/>
    </row>
    <row r="55" spans="2:9" x14ac:dyDescent="0.2">
      <c r="B55" s="50"/>
      <c r="C55" s="14"/>
      <c r="D55" s="22"/>
      <c r="E55" s="22"/>
      <c r="F55" s="22"/>
      <c r="G55" s="39"/>
      <c r="H55" s="17"/>
      <c r="I55" s="42"/>
    </row>
    <row r="56" spans="2:9" x14ac:dyDescent="0.2">
      <c r="B56" s="50"/>
      <c r="C56" s="14"/>
      <c r="D56" s="22"/>
      <c r="E56" s="22"/>
      <c r="F56" s="22"/>
      <c r="G56" s="39"/>
      <c r="H56" s="17"/>
      <c r="I56" s="42"/>
    </row>
    <row r="57" spans="2:9" x14ac:dyDescent="0.2">
      <c r="B57" s="50"/>
      <c r="C57" s="14"/>
      <c r="D57" s="22"/>
      <c r="E57" s="22"/>
      <c r="F57" s="22"/>
      <c r="G57" s="39"/>
      <c r="H57" s="17"/>
      <c r="I57" s="42"/>
    </row>
    <row r="58" spans="2:9" x14ac:dyDescent="0.2">
      <c r="B58" s="50"/>
      <c r="C58" s="14"/>
      <c r="D58" s="22"/>
      <c r="E58" s="22"/>
      <c r="F58" s="22"/>
      <c r="G58" s="39"/>
      <c r="H58" s="17"/>
      <c r="I58" s="42"/>
    </row>
    <row r="59" spans="2:9" x14ac:dyDescent="0.2">
      <c r="B59" s="50"/>
      <c r="C59" s="14"/>
      <c r="D59" s="22"/>
      <c r="E59" s="22"/>
      <c r="F59" s="22"/>
      <c r="G59" s="39"/>
      <c r="H59" s="17"/>
      <c r="I59" s="42"/>
    </row>
    <row r="60" spans="2:9" x14ac:dyDescent="0.2">
      <c r="B60" s="50"/>
      <c r="C60" s="14"/>
      <c r="D60" s="22"/>
      <c r="E60" s="22"/>
      <c r="F60" s="22"/>
      <c r="G60" s="39"/>
      <c r="H60" s="17"/>
      <c r="I60" s="42"/>
    </row>
    <row r="61" spans="2:9" x14ac:dyDescent="0.2">
      <c r="B61" s="50"/>
      <c r="C61" s="14"/>
      <c r="D61" s="22"/>
      <c r="E61" s="22"/>
      <c r="F61" s="22"/>
      <c r="G61" s="39"/>
      <c r="H61" s="17"/>
      <c r="I61" s="42"/>
    </row>
    <row r="62" spans="2:9" x14ac:dyDescent="0.2">
      <c r="B62" s="50"/>
      <c r="C62" s="14"/>
      <c r="D62" s="22"/>
      <c r="E62" s="22"/>
      <c r="F62" s="22"/>
      <c r="G62" s="39"/>
      <c r="H62" s="17"/>
      <c r="I62" s="42"/>
    </row>
    <row r="63" spans="2:9" x14ac:dyDescent="0.2">
      <c r="B63" s="50"/>
      <c r="C63" s="14"/>
      <c r="D63" s="22"/>
      <c r="E63" s="22"/>
      <c r="F63" s="22"/>
      <c r="G63" s="39"/>
      <c r="H63" s="17"/>
      <c r="I63" s="42"/>
    </row>
    <row r="64" spans="2:9" x14ac:dyDescent="0.2">
      <c r="B64" s="50"/>
      <c r="C64" s="14"/>
      <c r="D64" s="22"/>
      <c r="E64" s="22"/>
      <c r="F64" s="22"/>
      <c r="G64" s="39"/>
      <c r="H64" s="17"/>
      <c r="I64" s="42"/>
    </row>
    <row r="65" spans="2:9" x14ac:dyDescent="0.2">
      <c r="B65" s="50"/>
      <c r="C65" s="14"/>
      <c r="D65" s="22"/>
      <c r="E65" s="22"/>
      <c r="F65" s="22"/>
      <c r="G65" s="39"/>
      <c r="H65" s="17"/>
      <c r="I65" s="42"/>
    </row>
    <row r="66" spans="2:9" x14ac:dyDescent="0.2">
      <c r="B66" s="50"/>
      <c r="C66" s="14"/>
      <c r="D66" s="22"/>
      <c r="E66" s="22"/>
      <c r="F66" s="22"/>
      <c r="G66" s="39"/>
      <c r="H66" s="17"/>
      <c r="I66" s="42"/>
    </row>
    <row r="67" spans="2:9" x14ac:dyDescent="0.2">
      <c r="B67" s="50"/>
      <c r="C67" s="14"/>
      <c r="D67" s="22"/>
      <c r="E67" s="22"/>
      <c r="F67" s="22"/>
      <c r="G67" s="39"/>
      <c r="H67" s="17"/>
      <c r="I67" s="42"/>
    </row>
    <row r="68" spans="2:9" x14ac:dyDescent="0.2">
      <c r="B68" s="50"/>
      <c r="C68" s="14"/>
      <c r="D68" s="22"/>
      <c r="E68" s="22"/>
      <c r="F68" s="22"/>
      <c r="G68" s="39"/>
      <c r="H68" s="17"/>
      <c r="I68" s="42"/>
    </row>
    <row r="69" spans="2:9" x14ac:dyDescent="0.2">
      <c r="B69" s="50"/>
      <c r="C69" s="14"/>
      <c r="D69" s="22"/>
      <c r="E69" s="22"/>
      <c r="F69" s="22"/>
      <c r="G69" s="39"/>
      <c r="H69" s="17"/>
      <c r="I69" s="42"/>
    </row>
    <row r="70" spans="2:9" x14ac:dyDescent="0.2">
      <c r="B70" s="50"/>
      <c r="C70" s="14"/>
      <c r="D70" s="22"/>
      <c r="E70" s="22"/>
      <c r="F70" s="22"/>
      <c r="G70" s="39"/>
      <c r="H70" s="17"/>
      <c r="I70" s="42"/>
    </row>
    <row r="71" spans="2:9" x14ac:dyDescent="0.2">
      <c r="B71" s="50"/>
      <c r="C71" s="14"/>
      <c r="D71" s="22"/>
      <c r="E71" s="22"/>
      <c r="F71" s="22"/>
      <c r="G71" s="39"/>
      <c r="H71" s="17"/>
      <c r="I71" s="42"/>
    </row>
    <row r="72" spans="2:9" x14ac:dyDescent="0.2">
      <c r="B72" s="50"/>
      <c r="C72" s="14"/>
      <c r="D72" s="22"/>
      <c r="E72" s="22"/>
      <c r="F72" s="22"/>
      <c r="G72" s="39"/>
      <c r="H72" s="17"/>
      <c r="I72" s="42"/>
    </row>
    <row r="73" spans="2:9" x14ac:dyDescent="0.2">
      <c r="B73" s="50"/>
      <c r="C73" s="14"/>
      <c r="D73" s="22"/>
      <c r="E73" s="22"/>
      <c r="F73" s="22"/>
      <c r="G73" s="39"/>
      <c r="H73" s="17"/>
      <c r="I73" s="42"/>
    </row>
    <row r="74" spans="2:9" x14ac:dyDescent="0.2">
      <c r="B74" s="50"/>
      <c r="C74" s="14"/>
      <c r="D74" s="22"/>
      <c r="E74" s="22"/>
      <c r="F74" s="22"/>
      <c r="G74" s="39"/>
      <c r="H74" s="17"/>
      <c r="I74" s="42"/>
    </row>
    <row r="75" spans="2:9" x14ac:dyDescent="0.2">
      <c r="B75" s="50"/>
      <c r="C75" s="14"/>
      <c r="D75" s="22"/>
      <c r="E75" s="22"/>
      <c r="F75" s="22"/>
      <c r="G75" s="39"/>
      <c r="H75" s="17"/>
      <c r="I75" s="42"/>
    </row>
    <row r="76" spans="2:9" x14ac:dyDescent="0.2">
      <c r="B76" s="50"/>
      <c r="C76" s="14"/>
      <c r="D76" s="38"/>
      <c r="E76" s="38"/>
      <c r="F76" s="22"/>
      <c r="G76" s="39"/>
      <c r="H76" s="17" t="str">
        <f t="shared" si="0"/>
        <v/>
      </c>
      <c r="I76" s="42"/>
    </row>
    <row r="77" spans="2:9" x14ac:dyDescent="0.2">
      <c r="B77" s="50"/>
      <c r="C77" s="14"/>
      <c r="D77" s="38"/>
      <c r="E77" s="38"/>
      <c r="F77" s="38"/>
      <c r="G77" s="39"/>
      <c r="H77" s="17" t="str">
        <f t="shared" si="0"/>
        <v/>
      </c>
      <c r="I77" s="49"/>
    </row>
    <row r="78" spans="2:9" x14ac:dyDescent="0.2">
      <c r="B78" s="50"/>
      <c r="C78" s="14"/>
      <c r="D78" s="22"/>
      <c r="E78" s="22"/>
      <c r="F78" s="22"/>
      <c r="G78" s="39"/>
      <c r="H78" s="17" t="str">
        <f t="shared" si="0"/>
        <v/>
      </c>
      <c r="I78" s="42"/>
    </row>
    <row r="79" spans="2:9" s="30" customFormat="1" ht="24.75" customHeight="1" x14ac:dyDescent="0.2">
      <c r="B79" s="127" t="str">
        <f>$B$10</f>
        <v>C13.10</v>
      </c>
      <c r="C79" s="31" t="s">
        <v>2708</v>
      </c>
      <c r="D79" s="32"/>
      <c r="E79" s="32"/>
      <c r="F79" s="33"/>
      <c r="G79" s="32"/>
      <c r="H79" s="34">
        <f>SUM(H9:H78)</f>
        <v>0</v>
      </c>
      <c r="I79"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E17A-3069-4983-804C-33AF273F39EC}">
  <sheetPr codeName="Sheet36"/>
  <dimension ref="B1:I76"/>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C13.11</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IF(D9="","",F9*G9)</f>
        <v/>
      </c>
      <c r="I9" s="18"/>
    </row>
    <row r="10" spans="2:9" ht="25.5" x14ac:dyDescent="0.2">
      <c r="B10" s="71" t="s">
        <v>1253</v>
      </c>
      <c r="C10" s="20" t="s">
        <v>1252</v>
      </c>
      <c r="D10" s="22"/>
      <c r="E10" s="22"/>
      <c r="F10" s="22"/>
      <c r="G10" s="41"/>
      <c r="H10" s="17" t="str">
        <f t="shared" ref="H10:H75" si="0">IF(D10="","",F10*G10)</f>
        <v/>
      </c>
      <c r="I10" s="42"/>
    </row>
    <row r="11" spans="2:9" x14ac:dyDescent="0.2">
      <c r="B11" s="71"/>
      <c r="C11" s="14"/>
      <c r="D11" s="22"/>
      <c r="E11" s="22"/>
      <c r="F11" s="22"/>
      <c r="G11" s="41"/>
      <c r="H11" s="17" t="str">
        <f t="shared" si="0"/>
        <v/>
      </c>
      <c r="I11" s="42"/>
    </row>
    <row r="12" spans="2:9" ht="25.5" x14ac:dyDescent="0.2">
      <c r="B12" s="50" t="s">
        <v>1254</v>
      </c>
      <c r="C12" s="14" t="s">
        <v>1255</v>
      </c>
      <c r="D12" s="22" t="s">
        <v>7</v>
      </c>
      <c r="E12" s="22"/>
      <c r="F12" s="22"/>
      <c r="G12" s="41"/>
      <c r="H12" s="17">
        <f t="shared" si="0"/>
        <v>0</v>
      </c>
      <c r="I12" s="42"/>
    </row>
    <row r="13" spans="2:9" x14ac:dyDescent="0.2">
      <c r="B13" s="50"/>
      <c r="C13" s="14"/>
      <c r="D13" s="22"/>
      <c r="E13" s="22"/>
      <c r="F13" s="22"/>
      <c r="G13" s="41"/>
      <c r="H13" s="17" t="str">
        <f t="shared" si="0"/>
        <v/>
      </c>
      <c r="I13" s="42"/>
    </row>
    <row r="14" spans="2:9" ht="25.5" x14ac:dyDescent="0.2">
      <c r="B14" s="50" t="s">
        <v>1257</v>
      </c>
      <c r="C14" s="14" t="s">
        <v>1256</v>
      </c>
      <c r="D14" s="22" t="s">
        <v>38</v>
      </c>
      <c r="E14" s="22"/>
      <c r="F14" s="23"/>
      <c r="G14" s="24"/>
      <c r="H14" s="17">
        <f t="shared" si="0"/>
        <v>0</v>
      </c>
      <c r="I14" s="43"/>
    </row>
    <row r="15" spans="2:9" x14ac:dyDescent="0.2">
      <c r="B15" s="50"/>
      <c r="C15" s="14"/>
      <c r="D15" s="22"/>
      <c r="E15" s="22"/>
      <c r="F15" s="23"/>
      <c r="G15" s="24"/>
      <c r="H15" s="17" t="str">
        <f t="shared" si="0"/>
        <v/>
      </c>
      <c r="I15" s="43"/>
    </row>
    <row r="16" spans="2:9" x14ac:dyDescent="0.2">
      <c r="B16" s="50"/>
      <c r="C16" s="14"/>
      <c r="D16" s="22"/>
      <c r="E16" s="22"/>
      <c r="F16" s="23"/>
      <c r="G16" s="24"/>
      <c r="H16" s="17" t="str">
        <f t="shared" si="0"/>
        <v/>
      </c>
      <c r="I16" s="43"/>
    </row>
    <row r="17" spans="2:9" x14ac:dyDescent="0.2">
      <c r="B17" s="50"/>
      <c r="C17" s="14"/>
      <c r="D17" s="22"/>
      <c r="E17" s="22"/>
      <c r="F17" s="23"/>
      <c r="G17" s="24"/>
      <c r="H17" s="17" t="str">
        <f t="shared" si="0"/>
        <v/>
      </c>
      <c r="I17" s="43"/>
    </row>
    <row r="18" spans="2:9" x14ac:dyDescent="0.2">
      <c r="B18" s="50"/>
      <c r="C18" s="14"/>
      <c r="D18" s="22"/>
      <c r="E18" s="22"/>
      <c r="F18" s="23"/>
      <c r="G18" s="41"/>
      <c r="H18" s="17" t="str">
        <f t="shared" si="0"/>
        <v/>
      </c>
      <c r="I18" s="42"/>
    </row>
    <row r="19" spans="2:9" x14ac:dyDescent="0.2">
      <c r="B19" s="50"/>
      <c r="C19" s="14"/>
      <c r="D19" s="22"/>
      <c r="E19" s="38"/>
      <c r="F19" s="23"/>
      <c r="G19" s="44"/>
      <c r="H19" s="17" t="str">
        <f t="shared" si="0"/>
        <v/>
      </c>
      <c r="I19" s="42"/>
    </row>
    <row r="20" spans="2:9" x14ac:dyDescent="0.2">
      <c r="B20" s="50"/>
      <c r="C20" s="1"/>
      <c r="D20" s="22"/>
      <c r="E20" s="38"/>
      <c r="F20" s="23"/>
      <c r="G20" s="46"/>
      <c r="H20" s="17" t="str">
        <f t="shared" si="0"/>
        <v/>
      </c>
    </row>
    <row r="21" spans="2:9" x14ac:dyDescent="0.2">
      <c r="B21" s="50"/>
      <c r="C21" s="14"/>
      <c r="D21" s="22"/>
      <c r="E21" s="38"/>
      <c r="F21" s="23"/>
      <c r="G21" s="46"/>
      <c r="H21" s="17" t="str">
        <f t="shared" si="0"/>
        <v/>
      </c>
    </row>
    <row r="22" spans="2:9" x14ac:dyDescent="0.2">
      <c r="B22" s="50"/>
      <c r="C22" s="14"/>
      <c r="D22" s="22"/>
      <c r="E22" s="38"/>
      <c r="F22" s="23"/>
      <c r="G22" s="39"/>
      <c r="H22" s="17" t="str">
        <f t="shared" si="0"/>
        <v/>
      </c>
    </row>
    <row r="23" spans="2:9" x14ac:dyDescent="0.2">
      <c r="B23" s="50"/>
      <c r="C23" s="14"/>
      <c r="D23" s="22"/>
      <c r="E23" s="38"/>
      <c r="F23" s="23"/>
      <c r="G23" s="46"/>
      <c r="H23" s="17" t="str">
        <f t="shared" si="0"/>
        <v/>
      </c>
    </row>
    <row r="24" spans="2:9" x14ac:dyDescent="0.2">
      <c r="B24" s="71"/>
      <c r="C24" s="14"/>
      <c r="D24" s="22"/>
      <c r="E24" s="38"/>
      <c r="F24" s="23"/>
      <c r="G24" s="44"/>
      <c r="H24" s="17" t="str">
        <f t="shared" si="0"/>
        <v/>
      </c>
    </row>
    <row r="25" spans="2:9" x14ac:dyDescent="0.2">
      <c r="B25" s="50"/>
      <c r="C25" s="14"/>
      <c r="D25" s="22"/>
      <c r="E25" s="22"/>
      <c r="F25" s="23"/>
      <c r="G25" s="46"/>
      <c r="H25" s="17" t="str">
        <f t="shared" si="0"/>
        <v/>
      </c>
    </row>
    <row r="26" spans="2:9" x14ac:dyDescent="0.2">
      <c r="B26" s="50"/>
      <c r="C26" s="14"/>
      <c r="D26" s="22"/>
      <c r="E26" s="15"/>
      <c r="F26" s="23"/>
      <c r="G26" s="39"/>
      <c r="H26" s="17" t="str">
        <f t="shared" si="0"/>
        <v/>
      </c>
      <c r="I26" s="43"/>
    </row>
    <row r="27" spans="2:9" x14ac:dyDescent="0.2">
      <c r="B27" s="50"/>
      <c r="C27" s="14"/>
      <c r="D27" s="15"/>
      <c r="E27" s="15"/>
      <c r="F27" s="26"/>
      <c r="G27" s="29"/>
      <c r="H27" s="17" t="str">
        <f t="shared" si="0"/>
        <v/>
      </c>
      <c r="I27" s="18"/>
    </row>
    <row r="28" spans="2:9" s="37" customFormat="1" x14ac:dyDescent="0.2">
      <c r="B28" s="50"/>
      <c r="C28" s="14"/>
      <c r="D28" s="22"/>
      <c r="E28" s="22"/>
      <c r="F28" s="26"/>
      <c r="G28" s="29"/>
      <c r="H28" s="17" t="str">
        <f t="shared" si="0"/>
        <v/>
      </c>
      <c r="I28" s="18"/>
    </row>
    <row r="29" spans="2:9" x14ac:dyDescent="0.2">
      <c r="B29" s="50"/>
      <c r="C29" s="14"/>
      <c r="D29" s="22"/>
      <c r="E29" s="22"/>
      <c r="F29" s="23"/>
      <c r="G29" s="39"/>
      <c r="H29" s="17" t="str">
        <f t="shared" si="0"/>
        <v/>
      </c>
      <c r="I29" s="43"/>
    </row>
    <row r="30" spans="2:9" x14ac:dyDescent="0.2">
      <c r="B30" s="50"/>
      <c r="C30" s="14"/>
      <c r="D30" s="22"/>
      <c r="E30" s="22"/>
      <c r="F30" s="23"/>
      <c r="G30" s="39"/>
      <c r="H30" s="17" t="str">
        <f t="shared" si="0"/>
        <v/>
      </c>
      <c r="I30" s="43"/>
    </row>
    <row r="31" spans="2:9" x14ac:dyDescent="0.2">
      <c r="B31" s="50"/>
      <c r="C31" s="14"/>
      <c r="D31" s="22"/>
      <c r="E31" s="22"/>
      <c r="F31" s="23"/>
      <c r="G31" s="47"/>
      <c r="H31" s="17" t="str">
        <f t="shared" si="0"/>
        <v/>
      </c>
      <c r="I31" s="42"/>
    </row>
    <row r="32" spans="2:9" x14ac:dyDescent="0.2">
      <c r="B32" s="50"/>
      <c r="C32" s="14"/>
      <c r="D32" s="22"/>
      <c r="E32" s="22"/>
      <c r="F32" s="23"/>
      <c r="G32" s="47"/>
      <c r="H32" s="17" t="str">
        <f t="shared" si="0"/>
        <v/>
      </c>
      <c r="I32" s="42"/>
    </row>
    <row r="33" spans="2:9" x14ac:dyDescent="0.2">
      <c r="B33" s="50"/>
      <c r="C33" s="14"/>
      <c r="D33" s="22"/>
      <c r="E33" s="22"/>
      <c r="F33" s="23"/>
      <c r="G33" s="44"/>
      <c r="H33" s="17" t="str">
        <f t="shared" si="0"/>
        <v/>
      </c>
      <c r="I33" s="42"/>
    </row>
    <row r="34" spans="2:9" x14ac:dyDescent="0.2">
      <c r="B34" s="50"/>
      <c r="C34" s="14"/>
      <c r="D34" s="22"/>
      <c r="E34" s="22"/>
      <c r="F34" s="23"/>
      <c r="G34" s="44"/>
      <c r="H34" s="17" t="str">
        <f t="shared" si="0"/>
        <v/>
      </c>
      <c r="I34" s="42"/>
    </row>
    <row r="35" spans="2:9" x14ac:dyDescent="0.2">
      <c r="B35" s="50"/>
      <c r="C35" s="14"/>
      <c r="D35" s="22"/>
      <c r="E35" s="22"/>
      <c r="F35" s="22"/>
      <c r="G35" s="41"/>
      <c r="H35" s="17" t="str">
        <f t="shared" si="0"/>
        <v/>
      </c>
      <c r="I35" s="42"/>
    </row>
    <row r="36" spans="2:9" x14ac:dyDescent="0.2">
      <c r="B36" s="50"/>
      <c r="C36" s="14"/>
      <c r="D36" s="22"/>
      <c r="E36" s="22"/>
      <c r="F36" s="22"/>
      <c r="G36" s="41"/>
      <c r="H36" s="17" t="str">
        <f t="shared" si="0"/>
        <v/>
      </c>
      <c r="I36" s="42"/>
    </row>
    <row r="37" spans="2:9" x14ac:dyDescent="0.2">
      <c r="B37" s="50"/>
      <c r="C37" s="14"/>
      <c r="D37" s="22"/>
      <c r="E37" s="22"/>
      <c r="F37" s="22"/>
      <c r="G37" s="39"/>
      <c r="H37" s="17" t="str">
        <f t="shared" si="0"/>
        <v/>
      </c>
      <c r="I37" s="42"/>
    </row>
    <row r="38" spans="2:9" x14ac:dyDescent="0.2">
      <c r="B38" s="50"/>
      <c r="C38" s="14"/>
      <c r="D38" s="22"/>
      <c r="E38" s="22"/>
      <c r="F38" s="22"/>
      <c r="G38" s="39"/>
      <c r="H38" s="17" t="str">
        <f t="shared" si="0"/>
        <v/>
      </c>
      <c r="I38" s="42"/>
    </row>
    <row r="39" spans="2:9" x14ac:dyDescent="0.2">
      <c r="B39" s="50"/>
      <c r="C39" s="14"/>
      <c r="D39" s="22"/>
      <c r="E39" s="22"/>
      <c r="F39" s="22"/>
      <c r="G39" s="39"/>
      <c r="H39" s="17" t="str">
        <f t="shared" si="0"/>
        <v/>
      </c>
      <c r="I39" s="42"/>
    </row>
    <row r="40" spans="2:9" x14ac:dyDescent="0.2">
      <c r="B40" s="50"/>
      <c r="C40" s="14"/>
      <c r="D40" s="22"/>
      <c r="E40" s="22"/>
      <c r="F40" s="22"/>
      <c r="G40" s="39"/>
      <c r="H40" s="17" t="str">
        <f t="shared" si="0"/>
        <v/>
      </c>
      <c r="I40" s="42"/>
    </row>
    <row r="41" spans="2:9" x14ac:dyDescent="0.2">
      <c r="B41" s="50"/>
      <c r="C41" s="14"/>
      <c r="D41" s="22"/>
      <c r="E41" s="22"/>
      <c r="F41" s="22"/>
      <c r="G41" s="39"/>
      <c r="H41" s="17" t="str">
        <f t="shared" si="0"/>
        <v/>
      </c>
      <c r="I41" s="42"/>
    </row>
    <row r="42" spans="2:9" x14ac:dyDescent="0.2">
      <c r="B42" s="50"/>
      <c r="C42" s="14"/>
      <c r="D42" s="22"/>
      <c r="E42" s="22"/>
      <c r="F42" s="22"/>
      <c r="G42" s="39"/>
      <c r="H42" s="17" t="str">
        <f t="shared" si="0"/>
        <v/>
      </c>
      <c r="I42" s="42"/>
    </row>
    <row r="43" spans="2:9" x14ac:dyDescent="0.2">
      <c r="B43" s="50"/>
      <c r="C43" s="14"/>
      <c r="D43" s="22"/>
      <c r="E43" s="22"/>
      <c r="F43" s="22"/>
      <c r="G43" s="39"/>
      <c r="H43" s="17" t="str">
        <f t="shared" si="0"/>
        <v/>
      </c>
      <c r="I43" s="42"/>
    </row>
    <row r="44" spans="2:9" x14ac:dyDescent="0.2">
      <c r="B44" s="50"/>
      <c r="C44" s="14"/>
      <c r="D44" s="22"/>
      <c r="E44" s="22"/>
      <c r="F44" s="22"/>
      <c r="G44" s="39"/>
      <c r="H44" s="17" t="str">
        <f t="shared" si="0"/>
        <v/>
      </c>
      <c r="I44" s="42"/>
    </row>
    <row r="45" spans="2:9" x14ac:dyDescent="0.2">
      <c r="B45" s="50"/>
      <c r="C45" s="14"/>
      <c r="D45" s="22"/>
      <c r="E45" s="22"/>
      <c r="F45" s="22"/>
      <c r="G45" s="48"/>
      <c r="H45" s="17" t="str">
        <f t="shared" si="0"/>
        <v/>
      </c>
      <c r="I45" s="42"/>
    </row>
    <row r="46" spans="2:9" x14ac:dyDescent="0.2">
      <c r="B46" s="50"/>
      <c r="C46" s="14"/>
      <c r="D46" s="22"/>
      <c r="E46" s="22"/>
      <c r="F46" s="22"/>
      <c r="G46" s="48"/>
      <c r="H46" s="17" t="str">
        <f t="shared" si="0"/>
        <v/>
      </c>
      <c r="I46" s="42"/>
    </row>
    <row r="47" spans="2:9" x14ac:dyDescent="0.2">
      <c r="B47" s="50"/>
      <c r="C47" s="14"/>
      <c r="D47" s="22"/>
      <c r="E47" s="22"/>
      <c r="F47" s="22"/>
      <c r="G47" s="39"/>
      <c r="H47" s="17" t="str">
        <f t="shared" si="0"/>
        <v/>
      </c>
      <c r="I47" s="42"/>
    </row>
    <row r="48" spans="2:9" x14ac:dyDescent="0.2">
      <c r="B48" s="50"/>
      <c r="C48" s="14"/>
      <c r="D48" s="22"/>
      <c r="E48" s="22"/>
      <c r="F48" s="22"/>
      <c r="G48" s="39"/>
      <c r="H48" s="17" t="str">
        <f t="shared" si="0"/>
        <v/>
      </c>
      <c r="I48" s="42"/>
    </row>
    <row r="49" spans="2:9" x14ac:dyDescent="0.2">
      <c r="B49" s="50"/>
      <c r="C49" s="14"/>
      <c r="D49" s="22"/>
      <c r="E49" s="22"/>
      <c r="F49" s="22"/>
      <c r="G49" s="39"/>
      <c r="H49" s="17" t="str">
        <f t="shared" si="0"/>
        <v/>
      </c>
      <c r="I49" s="42"/>
    </row>
    <row r="50" spans="2:9" x14ac:dyDescent="0.2">
      <c r="B50" s="50"/>
      <c r="C50" s="14"/>
      <c r="D50" s="22"/>
      <c r="E50" s="22"/>
      <c r="F50" s="22"/>
      <c r="G50" s="39"/>
      <c r="H50" s="17" t="str">
        <f t="shared" si="0"/>
        <v/>
      </c>
      <c r="I50" s="42"/>
    </row>
    <row r="51" spans="2:9" x14ac:dyDescent="0.2">
      <c r="B51" s="50"/>
      <c r="C51" s="14"/>
      <c r="D51" s="22"/>
      <c r="E51" s="22"/>
      <c r="F51" s="22"/>
      <c r="G51" s="39"/>
      <c r="H51" s="17" t="str">
        <f t="shared" si="0"/>
        <v/>
      </c>
      <c r="I51" s="42"/>
    </row>
    <row r="52" spans="2:9" x14ac:dyDescent="0.2">
      <c r="B52" s="50"/>
      <c r="C52" s="14"/>
      <c r="D52" s="22"/>
      <c r="E52" s="22"/>
      <c r="F52" s="22"/>
      <c r="G52" s="39"/>
      <c r="H52" s="17" t="str">
        <f t="shared" si="0"/>
        <v/>
      </c>
      <c r="I52" s="42"/>
    </row>
    <row r="53" spans="2:9" x14ac:dyDescent="0.2">
      <c r="B53" s="50"/>
      <c r="C53" s="14"/>
      <c r="D53" s="22"/>
      <c r="E53" s="22"/>
      <c r="F53" s="22"/>
      <c r="G53" s="39"/>
      <c r="H53" s="17" t="str">
        <f t="shared" si="0"/>
        <v/>
      </c>
      <c r="I53" s="42"/>
    </row>
    <row r="54" spans="2:9" x14ac:dyDescent="0.2">
      <c r="B54" s="50"/>
      <c r="C54" s="14"/>
      <c r="D54" s="38"/>
      <c r="E54" s="38"/>
      <c r="F54" s="22"/>
      <c r="G54" s="39"/>
      <c r="H54" s="17" t="str">
        <f t="shared" si="0"/>
        <v/>
      </c>
      <c r="I54" s="42"/>
    </row>
    <row r="55" spans="2:9" x14ac:dyDescent="0.2">
      <c r="B55" s="50"/>
      <c r="C55" s="14"/>
      <c r="D55" s="22"/>
      <c r="E55" s="22"/>
      <c r="F55" s="38"/>
      <c r="G55" s="39"/>
      <c r="H55" s="17" t="str">
        <f t="shared" si="0"/>
        <v/>
      </c>
    </row>
    <row r="56" spans="2:9" x14ac:dyDescent="0.2">
      <c r="B56" s="50"/>
      <c r="C56" s="14"/>
      <c r="D56" s="38"/>
      <c r="E56" s="38"/>
      <c r="F56" s="22"/>
      <c r="G56" s="39"/>
      <c r="H56" s="17" t="str">
        <f t="shared" si="0"/>
        <v/>
      </c>
      <c r="I56" s="42"/>
    </row>
    <row r="57" spans="2:9" x14ac:dyDescent="0.2">
      <c r="B57" s="50"/>
      <c r="C57" s="14"/>
      <c r="D57" s="38"/>
      <c r="E57" s="38"/>
      <c r="F57" s="38"/>
      <c r="G57" s="39"/>
      <c r="H57" s="17" t="str">
        <f t="shared" si="0"/>
        <v/>
      </c>
      <c r="I57" s="49"/>
    </row>
    <row r="58" spans="2:9" ht="12.75" customHeight="1" x14ac:dyDescent="0.2">
      <c r="B58" s="50"/>
      <c r="C58" s="14"/>
      <c r="D58" s="22"/>
      <c r="E58" s="22"/>
      <c r="F58" s="38"/>
      <c r="G58" s="39"/>
      <c r="H58" s="17" t="str">
        <f t="shared" si="0"/>
        <v/>
      </c>
    </row>
    <row r="59" spans="2:9" x14ac:dyDescent="0.2">
      <c r="B59" s="50"/>
      <c r="C59" s="14"/>
      <c r="D59" s="22"/>
      <c r="E59" s="22"/>
      <c r="F59" s="22"/>
      <c r="G59" s="39"/>
      <c r="H59" s="17" t="str">
        <f t="shared" si="0"/>
        <v/>
      </c>
      <c r="I59" s="42"/>
    </row>
    <row r="60" spans="2:9" x14ac:dyDescent="0.2">
      <c r="B60" s="50"/>
      <c r="C60" s="14"/>
      <c r="D60" s="22"/>
      <c r="E60" s="22"/>
      <c r="F60" s="22"/>
      <c r="G60" s="39"/>
      <c r="H60" s="17"/>
      <c r="I60" s="42"/>
    </row>
    <row r="61" spans="2:9" x14ac:dyDescent="0.2">
      <c r="B61" s="50"/>
      <c r="C61" s="14"/>
      <c r="D61" s="22"/>
      <c r="E61" s="22"/>
      <c r="F61" s="22"/>
      <c r="G61" s="39"/>
      <c r="H61" s="17"/>
      <c r="I61" s="42"/>
    </row>
    <row r="62" spans="2:9" x14ac:dyDescent="0.2">
      <c r="B62" s="50"/>
      <c r="C62" s="14"/>
      <c r="D62" s="22"/>
      <c r="E62" s="22"/>
      <c r="F62" s="22"/>
      <c r="G62" s="39"/>
      <c r="H62" s="17"/>
      <c r="I62" s="42"/>
    </row>
    <row r="63" spans="2:9" x14ac:dyDescent="0.2">
      <c r="B63" s="50"/>
      <c r="C63" s="14"/>
      <c r="D63" s="22"/>
      <c r="E63" s="22"/>
      <c r="F63" s="22"/>
      <c r="G63" s="39"/>
      <c r="H63" s="17"/>
      <c r="I63" s="42"/>
    </row>
    <row r="64" spans="2:9" x14ac:dyDescent="0.2">
      <c r="B64" s="50"/>
      <c r="C64" s="14"/>
      <c r="D64" s="22"/>
      <c r="E64" s="22"/>
      <c r="F64" s="22"/>
      <c r="G64" s="39"/>
      <c r="H64" s="17"/>
      <c r="I64" s="42"/>
    </row>
    <row r="65" spans="2:9" x14ac:dyDescent="0.2">
      <c r="B65" s="50"/>
      <c r="C65" s="14"/>
      <c r="D65" s="22"/>
      <c r="E65" s="22"/>
      <c r="F65" s="22"/>
      <c r="G65" s="39"/>
      <c r="H65" s="17"/>
      <c r="I65" s="42"/>
    </row>
    <row r="66" spans="2:9" x14ac:dyDescent="0.2">
      <c r="B66" s="50"/>
      <c r="C66" s="14"/>
      <c r="D66" s="22"/>
      <c r="E66" s="22"/>
      <c r="F66" s="22"/>
      <c r="G66" s="39"/>
      <c r="H66" s="17"/>
      <c r="I66" s="42"/>
    </row>
    <row r="67" spans="2:9" x14ac:dyDescent="0.2">
      <c r="B67" s="50"/>
      <c r="C67" s="14"/>
      <c r="D67" s="22"/>
      <c r="E67" s="22"/>
      <c r="F67" s="22"/>
      <c r="G67" s="39"/>
      <c r="H67" s="17"/>
      <c r="I67" s="42"/>
    </row>
    <row r="68" spans="2:9" x14ac:dyDescent="0.2">
      <c r="B68" s="50"/>
      <c r="C68" s="14"/>
      <c r="D68" s="22"/>
      <c r="E68" s="22"/>
      <c r="F68" s="22"/>
      <c r="G68" s="39"/>
      <c r="H68" s="17"/>
      <c r="I68" s="42"/>
    </row>
    <row r="69" spans="2:9" x14ac:dyDescent="0.2">
      <c r="B69" s="50"/>
      <c r="C69" s="14"/>
      <c r="D69" s="22"/>
      <c r="E69" s="22"/>
      <c r="F69" s="22"/>
      <c r="G69" s="39"/>
      <c r="H69" s="17"/>
      <c r="I69" s="42"/>
    </row>
    <row r="70" spans="2:9" x14ac:dyDescent="0.2">
      <c r="B70" s="50"/>
      <c r="C70" s="14"/>
      <c r="D70" s="22"/>
      <c r="E70" s="22"/>
      <c r="F70" s="22"/>
      <c r="G70" s="39"/>
      <c r="H70" s="17"/>
      <c r="I70" s="42"/>
    </row>
    <row r="71" spans="2:9" x14ac:dyDescent="0.2">
      <c r="B71" s="50"/>
      <c r="C71" s="14"/>
      <c r="D71" s="22"/>
      <c r="E71" s="22"/>
      <c r="F71" s="22"/>
      <c r="G71" s="39"/>
      <c r="H71" s="17" t="str">
        <f t="shared" si="0"/>
        <v/>
      </c>
      <c r="I71" s="42"/>
    </row>
    <row r="72" spans="2:9" x14ac:dyDescent="0.2">
      <c r="B72" s="50"/>
      <c r="C72" s="14"/>
      <c r="D72" s="22"/>
      <c r="E72" s="22"/>
      <c r="F72" s="22"/>
      <c r="G72" s="39"/>
      <c r="H72" s="17" t="str">
        <f t="shared" si="0"/>
        <v/>
      </c>
      <c r="I72" s="42"/>
    </row>
    <row r="73" spans="2:9" x14ac:dyDescent="0.2">
      <c r="B73" s="50"/>
      <c r="C73" s="14"/>
      <c r="D73" s="22"/>
      <c r="E73" s="22"/>
      <c r="F73" s="22"/>
      <c r="G73" s="39"/>
      <c r="H73" s="17" t="str">
        <f t="shared" si="0"/>
        <v/>
      </c>
      <c r="I73" s="42"/>
    </row>
    <row r="74" spans="2:9" x14ac:dyDescent="0.2">
      <c r="B74" s="50"/>
      <c r="C74" s="14"/>
      <c r="D74" s="22"/>
      <c r="E74" s="22"/>
      <c r="F74" s="22"/>
      <c r="G74" s="39"/>
      <c r="H74" s="17" t="str">
        <f t="shared" si="0"/>
        <v/>
      </c>
      <c r="I74" s="42"/>
    </row>
    <row r="75" spans="2:9" ht="12.75" customHeight="1" x14ac:dyDescent="0.2">
      <c r="B75" s="50"/>
      <c r="C75" s="14"/>
      <c r="D75" s="22"/>
      <c r="E75" s="22"/>
      <c r="F75" s="22"/>
      <c r="G75" s="39"/>
      <c r="H75" s="17" t="str">
        <f t="shared" si="0"/>
        <v/>
      </c>
      <c r="I75" s="42"/>
    </row>
    <row r="76" spans="2:9" s="30" customFormat="1" ht="24.75" customHeight="1" x14ac:dyDescent="0.2">
      <c r="B76" s="127" t="str">
        <f>$B$10</f>
        <v>C13.11</v>
      </c>
      <c r="C76" s="31" t="s">
        <v>2708</v>
      </c>
      <c r="D76" s="32"/>
      <c r="E76" s="32"/>
      <c r="F76" s="33"/>
      <c r="G76" s="32"/>
      <c r="H76" s="34">
        <f>SUM(H9:H75)</f>
        <v>0</v>
      </c>
      <c r="I76"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CA1B1-0684-4894-8C4E-1D7199DDF3F6}">
  <sheetPr codeName="Sheet37"/>
  <dimension ref="B1:I78"/>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C13.12</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IF(D9="","",F9*G9)</f>
        <v/>
      </c>
      <c r="I9" s="18"/>
    </row>
    <row r="10" spans="2:9" ht="25.5" x14ac:dyDescent="0.2">
      <c r="B10" s="71" t="s">
        <v>1258</v>
      </c>
      <c r="C10" s="20" t="s">
        <v>1259</v>
      </c>
      <c r="D10" s="22"/>
      <c r="E10" s="22"/>
      <c r="F10" s="22"/>
      <c r="G10" s="41"/>
      <c r="H10" s="17" t="str">
        <f t="shared" ref="H10:H77" si="0">IF(D10="","",F10*G10)</f>
        <v/>
      </c>
      <c r="I10" s="42"/>
    </row>
    <row r="11" spans="2:9" x14ac:dyDescent="0.2">
      <c r="B11" s="71"/>
      <c r="C11" s="14"/>
      <c r="D11" s="22"/>
      <c r="E11" s="22"/>
      <c r="F11" s="22"/>
      <c r="G11" s="41"/>
      <c r="H11" s="17" t="str">
        <f t="shared" si="0"/>
        <v/>
      </c>
      <c r="I11" s="42"/>
    </row>
    <row r="12" spans="2:9" x14ac:dyDescent="0.2">
      <c r="B12" s="50" t="s">
        <v>1260</v>
      </c>
      <c r="C12" s="14" t="s">
        <v>1261</v>
      </c>
      <c r="D12" s="22"/>
      <c r="E12" s="22"/>
      <c r="F12" s="22"/>
      <c r="G12" s="41"/>
      <c r="H12" s="17" t="str">
        <f t="shared" si="0"/>
        <v/>
      </c>
      <c r="I12" s="42"/>
    </row>
    <row r="13" spans="2:9" x14ac:dyDescent="0.2">
      <c r="B13" s="71"/>
      <c r="C13" s="14"/>
      <c r="D13" s="22"/>
      <c r="E13" s="22"/>
      <c r="F13" s="22"/>
      <c r="G13" s="41"/>
      <c r="H13" s="17" t="str">
        <f t="shared" si="0"/>
        <v/>
      </c>
      <c r="I13" s="42"/>
    </row>
    <row r="14" spans="2:9" ht="14.25" x14ac:dyDescent="0.2">
      <c r="B14" s="50" t="s">
        <v>1263</v>
      </c>
      <c r="C14" s="14" t="s">
        <v>1262</v>
      </c>
      <c r="D14" s="22" t="s">
        <v>86</v>
      </c>
      <c r="E14" s="22"/>
      <c r="F14" s="23"/>
      <c r="G14" s="24"/>
      <c r="H14" s="17">
        <f t="shared" si="0"/>
        <v>0</v>
      </c>
      <c r="I14" s="43"/>
    </row>
    <row r="15" spans="2:9" x14ac:dyDescent="0.2">
      <c r="B15" s="50"/>
      <c r="C15" s="14"/>
      <c r="D15" s="22"/>
      <c r="E15" s="22"/>
      <c r="F15" s="23"/>
      <c r="G15" s="24"/>
      <c r="H15" s="17" t="str">
        <f t="shared" si="0"/>
        <v/>
      </c>
      <c r="I15" s="43"/>
    </row>
    <row r="16" spans="2:9" ht="14.25" x14ac:dyDescent="0.2">
      <c r="B16" s="50" t="s">
        <v>1264</v>
      </c>
      <c r="C16" s="14" t="s">
        <v>1262</v>
      </c>
      <c r="D16" s="22" t="s">
        <v>86</v>
      </c>
      <c r="E16" s="22"/>
      <c r="F16" s="23"/>
      <c r="G16" s="24"/>
      <c r="H16" s="17">
        <f t="shared" si="0"/>
        <v>0</v>
      </c>
      <c r="I16" s="43"/>
    </row>
    <row r="17" spans="2:9" x14ac:dyDescent="0.2">
      <c r="B17" s="50"/>
      <c r="C17" s="14"/>
      <c r="D17" s="22"/>
      <c r="E17" s="22"/>
      <c r="F17" s="23"/>
      <c r="G17" s="24"/>
      <c r="H17" s="17" t="str">
        <f t="shared" si="0"/>
        <v/>
      </c>
      <c r="I17" s="43"/>
    </row>
    <row r="18" spans="2:9" x14ac:dyDescent="0.2">
      <c r="B18" s="50"/>
      <c r="C18" s="14"/>
      <c r="D18" s="22"/>
      <c r="E18" s="22"/>
      <c r="F18" s="23"/>
      <c r="G18" s="41"/>
      <c r="H18" s="17" t="str">
        <f t="shared" si="0"/>
        <v/>
      </c>
      <c r="I18" s="42"/>
    </row>
    <row r="19" spans="2:9" x14ac:dyDescent="0.2">
      <c r="B19" s="50"/>
      <c r="C19" s="14"/>
      <c r="D19" s="22"/>
      <c r="E19" s="38"/>
      <c r="F19" s="23"/>
      <c r="G19" s="44"/>
      <c r="H19" s="17" t="str">
        <f t="shared" si="0"/>
        <v/>
      </c>
      <c r="I19" s="42"/>
    </row>
    <row r="20" spans="2:9" x14ac:dyDescent="0.2">
      <c r="B20" s="50"/>
      <c r="C20" s="1"/>
      <c r="D20" s="22"/>
      <c r="E20" s="38"/>
      <c r="F20" s="23"/>
      <c r="G20" s="46"/>
      <c r="H20" s="17" t="str">
        <f t="shared" si="0"/>
        <v/>
      </c>
    </row>
    <row r="21" spans="2:9" x14ac:dyDescent="0.2">
      <c r="B21" s="50"/>
      <c r="C21" s="14"/>
      <c r="D21" s="22"/>
      <c r="E21" s="38"/>
      <c r="F21" s="23"/>
      <c r="G21" s="46"/>
      <c r="H21" s="17" t="str">
        <f t="shared" si="0"/>
        <v/>
      </c>
    </row>
    <row r="22" spans="2:9" x14ac:dyDescent="0.2">
      <c r="B22" s="50"/>
      <c r="C22" s="14"/>
      <c r="D22" s="22"/>
      <c r="E22" s="38"/>
      <c r="F22" s="23"/>
      <c r="G22" s="39"/>
      <c r="H22" s="17" t="str">
        <f t="shared" si="0"/>
        <v/>
      </c>
    </row>
    <row r="23" spans="2:9" x14ac:dyDescent="0.2">
      <c r="B23" s="50"/>
      <c r="C23" s="14"/>
      <c r="D23" s="22"/>
      <c r="E23" s="38"/>
      <c r="F23" s="23"/>
      <c r="G23" s="46"/>
      <c r="H23" s="17" t="str">
        <f t="shared" si="0"/>
        <v/>
      </c>
    </row>
    <row r="24" spans="2:9" x14ac:dyDescent="0.2">
      <c r="B24" s="71"/>
      <c r="C24" s="14"/>
      <c r="D24" s="22"/>
      <c r="E24" s="38"/>
      <c r="F24" s="23"/>
      <c r="G24" s="44"/>
      <c r="H24" s="17" t="str">
        <f t="shared" si="0"/>
        <v/>
      </c>
    </row>
    <row r="25" spans="2:9" x14ac:dyDescent="0.2">
      <c r="B25" s="50"/>
      <c r="C25" s="14"/>
      <c r="D25" s="22"/>
      <c r="E25" s="22"/>
      <c r="F25" s="23"/>
      <c r="G25" s="46"/>
      <c r="H25" s="17" t="str">
        <f t="shared" si="0"/>
        <v/>
      </c>
    </row>
    <row r="26" spans="2:9" x14ac:dyDescent="0.2">
      <c r="B26" s="50"/>
      <c r="C26" s="14"/>
      <c r="D26" s="22"/>
      <c r="E26" s="15"/>
      <c r="F26" s="23"/>
      <c r="G26" s="39"/>
      <c r="H26" s="17" t="str">
        <f t="shared" si="0"/>
        <v/>
      </c>
      <c r="I26" s="43"/>
    </row>
    <row r="27" spans="2:9" x14ac:dyDescent="0.2">
      <c r="B27" s="50"/>
      <c r="C27" s="14"/>
      <c r="D27" s="15"/>
      <c r="E27" s="15"/>
      <c r="F27" s="26"/>
      <c r="G27" s="29"/>
      <c r="H27" s="17" t="str">
        <f t="shared" si="0"/>
        <v/>
      </c>
      <c r="I27" s="18"/>
    </row>
    <row r="28" spans="2:9" s="37" customFormat="1" x14ac:dyDescent="0.2">
      <c r="B28" s="50"/>
      <c r="C28" s="14"/>
      <c r="D28" s="22"/>
      <c r="E28" s="22"/>
      <c r="F28" s="26"/>
      <c r="G28" s="29"/>
      <c r="H28" s="17" t="str">
        <f t="shared" si="0"/>
        <v/>
      </c>
      <c r="I28" s="18"/>
    </row>
    <row r="29" spans="2:9" x14ac:dyDescent="0.2">
      <c r="B29" s="50"/>
      <c r="C29" s="14"/>
      <c r="D29" s="22"/>
      <c r="E29" s="22"/>
      <c r="F29" s="23"/>
      <c r="G29" s="39"/>
      <c r="H29" s="17" t="str">
        <f t="shared" si="0"/>
        <v/>
      </c>
      <c r="I29" s="43"/>
    </row>
    <row r="30" spans="2:9" x14ac:dyDescent="0.2">
      <c r="B30" s="50"/>
      <c r="C30" s="14"/>
      <c r="D30" s="22"/>
      <c r="E30" s="22"/>
      <c r="F30" s="23"/>
      <c r="G30" s="39"/>
      <c r="H30" s="17" t="str">
        <f t="shared" si="0"/>
        <v/>
      </c>
      <c r="I30" s="43"/>
    </row>
    <row r="31" spans="2:9" x14ac:dyDescent="0.2">
      <c r="B31" s="50"/>
      <c r="C31" s="14"/>
      <c r="D31" s="22"/>
      <c r="E31" s="22"/>
      <c r="F31" s="23"/>
      <c r="G31" s="47"/>
      <c r="H31" s="17" t="str">
        <f t="shared" si="0"/>
        <v/>
      </c>
      <c r="I31" s="42"/>
    </row>
    <row r="32" spans="2:9" x14ac:dyDescent="0.2">
      <c r="B32" s="50"/>
      <c r="C32" s="14"/>
      <c r="D32" s="22"/>
      <c r="E32" s="22"/>
      <c r="F32" s="23"/>
      <c r="G32" s="47"/>
      <c r="H32" s="17" t="str">
        <f t="shared" si="0"/>
        <v/>
      </c>
      <c r="I32" s="42"/>
    </row>
    <row r="33" spans="2:9" x14ac:dyDescent="0.2">
      <c r="B33" s="50"/>
      <c r="C33" s="14"/>
      <c r="D33" s="22"/>
      <c r="E33" s="22"/>
      <c r="F33" s="23"/>
      <c r="G33" s="44"/>
      <c r="H33" s="17" t="str">
        <f t="shared" si="0"/>
        <v/>
      </c>
      <c r="I33" s="42"/>
    </row>
    <row r="34" spans="2:9" x14ac:dyDescent="0.2">
      <c r="B34" s="50"/>
      <c r="C34" s="14"/>
      <c r="D34" s="22"/>
      <c r="E34" s="22"/>
      <c r="F34" s="23"/>
      <c r="G34" s="44"/>
      <c r="H34" s="17" t="str">
        <f t="shared" si="0"/>
        <v/>
      </c>
      <c r="I34" s="42"/>
    </row>
    <row r="35" spans="2:9" x14ac:dyDescent="0.2">
      <c r="B35" s="50"/>
      <c r="C35" s="14"/>
      <c r="D35" s="22"/>
      <c r="E35" s="22"/>
      <c r="F35" s="22"/>
      <c r="G35" s="41"/>
      <c r="H35" s="17" t="str">
        <f t="shared" si="0"/>
        <v/>
      </c>
      <c r="I35" s="42"/>
    </row>
    <row r="36" spans="2:9" x14ac:dyDescent="0.2">
      <c r="B36" s="50"/>
      <c r="C36" s="14"/>
      <c r="D36" s="22"/>
      <c r="E36" s="22"/>
      <c r="F36" s="22"/>
      <c r="G36" s="41"/>
      <c r="H36" s="17" t="str">
        <f t="shared" si="0"/>
        <v/>
      </c>
      <c r="I36" s="42"/>
    </row>
    <row r="37" spans="2:9" x14ac:dyDescent="0.2">
      <c r="B37" s="50"/>
      <c r="C37" s="14"/>
      <c r="D37" s="22"/>
      <c r="E37" s="22"/>
      <c r="F37" s="22"/>
      <c r="G37" s="39"/>
      <c r="H37" s="17" t="str">
        <f t="shared" si="0"/>
        <v/>
      </c>
      <c r="I37" s="42"/>
    </row>
    <row r="38" spans="2:9" x14ac:dyDescent="0.2">
      <c r="B38" s="50"/>
      <c r="C38" s="14"/>
      <c r="D38" s="22"/>
      <c r="E38" s="22"/>
      <c r="F38" s="22"/>
      <c r="G38" s="39"/>
      <c r="H38" s="17" t="str">
        <f t="shared" si="0"/>
        <v/>
      </c>
      <c r="I38" s="42"/>
    </row>
    <row r="39" spans="2:9" x14ac:dyDescent="0.2">
      <c r="B39" s="50"/>
      <c r="C39" s="14"/>
      <c r="D39" s="22"/>
      <c r="E39" s="22"/>
      <c r="F39" s="22"/>
      <c r="G39" s="39"/>
      <c r="H39" s="17" t="str">
        <f t="shared" si="0"/>
        <v/>
      </c>
      <c r="I39" s="42"/>
    </row>
    <row r="40" spans="2:9" x14ac:dyDescent="0.2">
      <c r="B40" s="50"/>
      <c r="C40" s="14"/>
      <c r="D40" s="22"/>
      <c r="E40" s="22"/>
      <c r="F40" s="22"/>
      <c r="G40" s="39"/>
      <c r="H40" s="17" t="str">
        <f t="shared" si="0"/>
        <v/>
      </c>
      <c r="I40" s="42"/>
    </row>
    <row r="41" spans="2:9" x14ac:dyDescent="0.2">
      <c r="B41" s="50"/>
      <c r="C41" s="14"/>
      <c r="D41" s="22"/>
      <c r="E41" s="22"/>
      <c r="F41" s="22"/>
      <c r="G41" s="39"/>
      <c r="H41" s="17" t="str">
        <f t="shared" si="0"/>
        <v/>
      </c>
      <c r="I41" s="42"/>
    </row>
    <row r="42" spans="2:9" x14ac:dyDescent="0.2">
      <c r="B42" s="50"/>
      <c r="C42" s="14"/>
      <c r="D42" s="22"/>
      <c r="E42" s="22"/>
      <c r="F42" s="22"/>
      <c r="G42" s="39"/>
      <c r="H42" s="17" t="str">
        <f t="shared" si="0"/>
        <v/>
      </c>
      <c r="I42" s="42"/>
    </row>
    <row r="43" spans="2:9" x14ac:dyDescent="0.2">
      <c r="B43" s="50"/>
      <c r="C43" s="14"/>
      <c r="D43" s="22"/>
      <c r="E43" s="22"/>
      <c r="F43" s="22"/>
      <c r="G43" s="39"/>
      <c r="H43" s="17" t="str">
        <f t="shared" si="0"/>
        <v/>
      </c>
      <c r="I43" s="42"/>
    </row>
    <row r="44" spans="2:9" x14ac:dyDescent="0.2">
      <c r="B44" s="13"/>
      <c r="C44" s="14"/>
      <c r="D44" s="22"/>
      <c r="E44" s="22"/>
      <c r="F44" s="22"/>
      <c r="G44" s="39"/>
      <c r="H44" s="17" t="str">
        <f t="shared" si="0"/>
        <v/>
      </c>
      <c r="I44" s="42"/>
    </row>
    <row r="45" spans="2:9" x14ac:dyDescent="0.2">
      <c r="B45" s="13"/>
      <c r="C45" s="14"/>
      <c r="D45" s="22"/>
      <c r="E45" s="22"/>
      <c r="F45" s="22"/>
      <c r="G45" s="48"/>
      <c r="H45" s="17" t="str">
        <f t="shared" si="0"/>
        <v/>
      </c>
      <c r="I45" s="42"/>
    </row>
    <row r="46" spans="2:9" x14ac:dyDescent="0.2">
      <c r="B46" s="13"/>
      <c r="C46" s="14"/>
      <c r="D46" s="22"/>
      <c r="E46" s="22"/>
      <c r="F46" s="22"/>
      <c r="G46" s="48"/>
      <c r="H46" s="17" t="str">
        <f t="shared" si="0"/>
        <v/>
      </c>
      <c r="I46" s="42"/>
    </row>
    <row r="47" spans="2:9" x14ac:dyDescent="0.2">
      <c r="B47" s="13"/>
      <c r="C47" s="14"/>
      <c r="D47" s="22"/>
      <c r="E47" s="22"/>
      <c r="F47" s="22"/>
      <c r="G47" s="39"/>
      <c r="H47" s="17" t="str">
        <f t="shared" si="0"/>
        <v/>
      </c>
      <c r="I47" s="42"/>
    </row>
    <row r="48" spans="2:9" x14ac:dyDescent="0.2">
      <c r="B48" s="13"/>
      <c r="C48" s="14"/>
      <c r="D48" s="22"/>
      <c r="E48" s="22"/>
      <c r="F48" s="22"/>
      <c r="G48" s="39"/>
      <c r="H48" s="17" t="str">
        <f t="shared" si="0"/>
        <v/>
      </c>
      <c r="I48" s="42"/>
    </row>
    <row r="49" spans="2:9" x14ac:dyDescent="0.2">
      <c r="B49" s="13"/>
      <c r="C49" s="14"/>
      <c r="D49" s="22"/>
      <c r="E49" s="22"/>
      <c r="F49" s="22"/>
      <c r="G49" s="39"/>
      <c r="H49" s="17" t="str">
        <f t="shared" si="0"/>
        <v/>
      </c>
      <c r="I49" s="42"/>
    </row>
    <row r="50" spans="2:9" x14ac:dyDescent="0.2">
      <c r="B50" s="13"/>
      <c r="C50" s="14"/>
      <c r="D50" s="22"/>
      <c r="E50" s="22"/>
      <c r="F50" s="22"/>
      <c r="G50" s="39"/>
      <c r="H50" s="17" t="str">
        <f t="shared" si="0"/>
        <v/>
      </c>
      <c r="I50" s="42"/>
    </row>
    <row r="51" spans="2:9" x14ac:dyDescent="0.2">
      <c r="B51" s="13"/>
      <c r="C51" s="14"/>
      <c r="D51" s="22"/>
      <c r="E51" s="22"/>
      <c r="F51" s="22"/>
      <c r="G51" s="39"/>
      <c r="H51" s="17" t="str">
        <f t="shared" si="0"/>
        <v/>
      </c>
      <c r="I51" s="42"/>
    </row>
    <row r="52" spans="2:9" x14ac:dyDescent="0.2">
      <c r="B52" s="13"/>
      <c r="C52" s="14"/>
      <c r="D52" s="22"/>
      <c r="E52" s="22"/>
      <c r="F52" s="22"/>
      <c r="G52" s="39"/>
      <c r="H52" s="17" t="str">
        <f t="shared" si="0"/>
        <v/>
      </c>
      <c r="I52" s="42"/>
    </row>
    <row r="53" spans="2:9" x14ac:dyDescent="0.2">
      <c r="B53" s="13"/>
      <c r="C53" s="14"/>
      <c r="D53" s="22"/>
      <c r="E53" s="22"/>
      <c r="F53" s="22"/>
      <c r="G53" s="39"/>
      <c r="H53" s="17" t="str">
        <f t="shared" si="0"/>
        <v/>
      </c>
      <c r="I53" s="42"/>
    </row>
    <row r="54" spans="2:9" x14ac:dyDescent="0.2">
      <c r="B54" s="13"/>
      <c r="C54" s="14"/>
      <c r="D54" s="22"/>
      <c r="E54" s="22"/>
      <c r="F54" s="22"/>
      <c r="G54" s="39"/>
      <c r="H54" s="17"/>
      <c r="I54" s="42"/>
    </row>
    <row r="55" spans="2:9" x14ac:dyDescent="0.2">
      <c r="B55" s="13"/>
      <c r="C55" s="14"/>
      <c r="D55" s="22"/>
      <c r="E55" s="22"/>
      <c r="F55" s="22"/>
      <c r="G55" s="39"/>
      <c r="H55" s="17"/>
      <c r="I55" s="42"/>
    </row>
    <row r="56" spans="2:9" x14ac:dyDescent="0.2">
      <c r="B56" s="13"/>
      <c r="C56" s="14"/>
      <c r="D56" s="22"/>
      <c r="E56" s="22"/>
      <c r="F56" s="22"/>
      <c r="G56" s="39"/>
      <c r="H56" s="17"/>
      <c r="I56" s="42"/>
    </row>
    <row r="57" spans="2:9" x14ac:dyDescent="0.2">
      <c r="B57" s="13"/>
      <c r="C57" s="14"/>
      <c r="D57" s="22"/>
      <c r="E57" s="22"/>
      <c r="F57" s="22"/>
      <c r="G57" s="39"/>
      <c r="H57" s="17"/>
      <c r="I57" s="42"/>
    </row>
    <row r="58" spans="2:9" x14ac:dyDescent="0.2">
      <c r="B58" s="13"/>
      <c r="C58" s="14"/>
      <c r="D58" s="22"/>
      <c r="E58" s="22"/>
      <c r="F58" s="22"/>
      <c r="G58" s="39"/>
      <c r="H58" s="17"/>
      <c r="I58" s="42"/>
    </row>
    <row r="59" spans="2:9" x14ac:dyDescent="0.2">
      <c r="B59" s="13"/>
      <c r="C59" s="14"/>
      <c r="D59" s="22"/>
      <c r="E59" s="22"/>
      <c r="F59" s="22"/>
      <c r="G59" s="39"/>
      <c r="H59" s="17"/>
      <c r="I59" s="42"/>
    </row>
    <row r="60" spans="2:9" x14ac:dyDescent="0.2">
      <c r="B60" s="13"/>
      <c r="C60" s="14"/>
      <c r="D60" s="22"/>
      <c r="E60" s="22"/>
      <c r="F60" s="22"/>
      <c r="G60" s="39"/>
      <c r="H60" s="17"/>
      <c r="I60" s="42"/>
    </row>
    <row r="61" spans="2:9" x14ac:dyDescent="0.2">
      <c r="B61" s="13"/>
      <c r="C61" s="14"/>
      <c r="D61" s="22"/>
      <c r="E61" s="22"/>
      <c r="F61" s="22"/>
      <c r="G61" s="39"/>
      <c r="H61" s="17"/>
      <c r="I61" s="42"/>
    </row>
    <row r="62" spans="2:9" x14ac:dyDescent="0.2">
      <c r="B62" s="13"/>
      <c r="C62" s="14"/>
      <c r="D62" s="22"/>
      <c r="E62" s="22"/>
      <c r="F62" s="22"/>
      <c r="G62" s="39"/>
      <c r="H62" s="17"/>
      <c r="I62" s="42"/>
    </row>
    <row r="63" spans="2:9" x14ac:dyDescent="0.2">
      <c r="B63" s="13"/>
      <c r="C63" s="14"/>
      <c r="D63" s="22"/>
      <c r="E63" s="22"/>
      <c r="F63" s="22"/>
      <c r="G63" s="39"/>
      <c r="H63" s="17"/>
      <c r="I63" s="42"/>
    </row>
    <row r="64" spans="2:9" x14ac:dyDescent="0.2">
      <c r="B64" s="13"/>
      <c r="C64" s="14"/>
      <c r="D64" s="22"/>
      <c r="E64" s="22"/>
      <c r="F64" s="22"/>
      <c r="G64" s="39"/>
      <c r="H64" s="17"/>
      <c r="I64" s="42"/>
    </row>
    <row r="65" spans="2:9" x14ac:dyDescent="0.2">
      <c r="B65" s="13"/>
      <c r="C65" s="14"/>
      <c r="D65" s="22"/>
      <c r="E65" s="22"/>
      <c r="F65" s="22"/>
      <c r="G65" s="39"/>
      <c r="H65" s="17"/>
      <c r="I65" s="42"/>
    </row>
    <row r="66" spans="2:9" x14ac:dyDescent="0.2">
      <c r="B66" s="13"/>
      <c r="C66" s="14"/>
      <c r="D66" s="22"/>
      <c r="E66" s="22"/>
      <c r="F66" s="22"/>
      <c r="G66" s="39"/>
      <c r="H66" s="17"/>
      <c r="I66" s="42"/>
    </row>
    <row r="67" spans="2:9" x14ac:dyDescent="0.2">
      <c r="B67" s="13"/>
      <c r="C67" s="14"/>
      <c r="D67" s="38"/>
      <c r="E67" s="38"/>
      <c r="F67" s="22"/>
      <c r="G67" s="39"/>
      <c r="H67" s="17" t="str">
        <f t="shared" si="0"/>
        <v/>
      </c>
      <c r="I67" s="42"/>
    </row>
    <row r="68" spans="2:9" x14ac:dyDescent="0.2">
      <c r="B68" s="13"/>
      <c r="C68" s="14"/>
      <c r="D68" s="22"/>
      <c r="E68" s="22"/>
      <c r="F68" s="38"/>
      <c r="G68" s="39"/>
      <c r="H68" s="17" t="str">
        <f t="shared" si="0"/>
        <v/>
      </c>
    </row>
    <row r="69" spans="2:9" x14ac:dyDescent="0.2">
      <c r="B69" s="13"/>
      <c r="C69" s="14"/>
      <c r="D69" s="38"/>
      <c r="E69" s="38"/>
      <c r="F69" s="22"/>
      <c r="G69" s="39"/>
      <c r="H69" s="17" t="str">
        <f t="shared" si="0"/>
        <v/>
      </c>
      <c r="I69" s="42"/>
    </row>
    <row r="70" spans="2:9" x14ac:dyDescent="0.2">
      <c r="B70" s="13"/>
      <c r="C70" s="14"/>
      <c r="D70" s="38"/>
      <c r="E70" s="38"/>
      <c r="F70" s="38"/>
      <c r="G70" s="39"/>
      <c r="H70" s="17" t="str">
        <f t="shared" si="0"/>
        <v/>
      </c>
      <c r="I70" s="49"/>
    </row>
    <row r="71" spans="2:9" ht="12.75" customHeight="1" x14ac:dyDescent="0.2">
      <c r="B71" s="13"/>
      <c r="C71" s="14"/>
      <c r="D71" s="22"/>
      <c r="E71" s="22"/>
      <c r="F71" s="38"/>
      <c r="G71" s="39"/>
      <c r="H71" s="17" t="str">
        <f t="shared" si="0"/>
        <v/>
      </c>
    </row>
    <row r="72" spans="2:9" x14ac:dyDescent="0.2">
      <c r="B72" s="13"/>
      <c r="C72" s="14"/>
      <c r="D72" s="22"/>
      <c r="E72" s="22"/>
      <c r="F72" s="22"/>
      <c r="G72" s="39"/>
      <c r="H72" s="17" t="str">
        <f t="shared" si="0"/>
        <v/>
      </c>
      <c r="I72" s="42"/>
    </row>
    <row r="73" spans="2:9" x14ac:dyDescent="0.2">
      <c r="B73" s="13"/>
      <c r="C73" s="14"/>
      <c r="D73" s="22"/>
      <c r="E73" s="22"/>
      <c r="F73" s="22"/>
      <c r="G73" s="39"/>
      <c r="H73" s="17" t="str">
        <f t="shared" si="0"/>
        <v/>
      </c>
      <c r="I73" s="42"/>
    </row>
    <row r="74" spans="2:9" x14ac:dyDescent="0.2">
      <c r="B74" s="13"/>
      <c r="C74" s="14"/>
      <c r="D74" s="22"/>
      <c r="E74" s="22"/>
      <c r="F74" s="22"/>
      <c r="G74" s="39"/>
      <c r="H74" s="17" t="str">
        <f t="shared" si="0"/>
        <v/>
      </c>
      <c r="I74" s="42"/>
    </row>
    <row r="75" spans="2:9" x14ac:dyDescent="0.2">
      <c r="B75" s="13"/>
      <c r="C75" s="14"/>
      <c r="D75" s="22"/>
      <c r="E75" s="22"/>
      <c r="F75" s="22"/>
      <c r="G75" s="39"/>
      <c r="H75" s="17" t="str">
        <f t="shared" si="0"/>
        <v/>
      </c>
      <c r="I75" s="42"/>
    </row>
    <row r="76" spans="2:9" x14ac:dyDescent="0.2">
      <c r="B76" s="13"/>
      <c r="C76" s="14"/>
      <c r="D76" s="22"/>
      <c r="E76" s="22"/>
      <c r="F76" s="22"/>
      <c r="G76" s="39"/>
      <c r="H76" s="17" t="str">
        <f t="shared" si="0"/>
        <v/>
      </c>
      <c r="I76" s="42"/>
    </row>
    <row r="77" spans="2:9" ht="12.75" customHeight="1" x14ac:dyDescent="0.2">
      <c r="B77" s="13"/>
      <c r="C77" s="14"/>
      <c r="D77" s="22"/>
      <c r="E77" s="22"/>
      <c r="F77" s="22"/>
      <c r="G77" s="39"/>
      <c r="H77" s="17" t="str">
        <f t="shared" si="0"/>
        <v/>
      </c>
      <c r="I77" s="42"/>
    </row>
    <row r="78" spans="2:9" s="30" customFormat="1" ht="24.75" customHeight="1" x14ac:dyDescent="0.2">
      <c r="B78" s="127" t="str">
        <f>$B$10</f>
        <v>C13.12</v>
      </c>
      <c r="C78" s="31" t="s">
        <v>2708</v>
      </c>
      <c r="D78" s="32"/>
      <c r="E78" s="32"/>
      <c r="F78" s="33"/>
      <c r="G78" s="32"/>
      <c r="H78" s="34">
        <f>SUM(H9:H77)</f>
        <v>0</v>
      </c>
      <c r="I78"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03EB8-18D5-4878-99CF-EC5C94DC30E8}">
  <sheetPr codeName="Sheet38"/>
  <dimension ref="B1:I77"/>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494" t="str">
        <f>Client1</f>
        <v>Province of KwaZulu-Natal</v>
      </c>
      <c r="C1" s="494"/>
      <c r="F1" s="439" t="str">
        <f>"Contract No. "&amp;ContractNo</f>
        <v>Contract No. ZNB01127/00000/00/HOD/INF/21/T</v>
      </c>
      <c r="G1" s="439"/>
      <c r="H1" s="439"/>
    </row>
    <row r="2" spans="2:9" x14ac:dyDescent="0.2">
      <c r="B2" s="475" t="str">
        <f>Client2</f>
        <v>Department of Transport</v>
      </c>
      <c r="C2" s="475"/>
    </row>
    <row r="3" spans="2:9" x14ac:dyDescent="0.2">
      <c r="B3" s="73"/>
      <c r="C3" s="73"/>
      <c r="D3" s="74"/>
      <c r="E3" s="74"/>
      <c r="F3" s="74"/>
      <c r="G3" s="75"/>
      <c r="H3" s="93"/>
    </row>
    <row r="4" spans="2:9" ht="12.75" customHeight="1" x14ac:dyDescent="0.2">
      <c r="B4" s="495" t="s">
        <v>8</v>
      </c>
      <c r="C4" s="496"/>
      <c r="D4" s="496"/>
      <c r="E4" s="496"/>
      <c r="F4" s="496"/>
      <c r="G4" s="496"/>
      <c r="H4" s="465" t="str">
        <f>"CHAPTER "&amp;B10</f>
        <v>CHAPTER C13.13</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90" t="s">
        <v>0</v>
      </c>
      <c r="C8" s="11" t="s">
        <v>1</v>
      </c>
      <c r="D8" s="11" t="s">
        <v>2</v>
      </c>
      <c r="E8" s="11" t="s">
        <v>10</v>
      </c>
      <c r="F8" s="11" t="s">
        <v>3</v>
      </c>
      <c r="G8" s="11" t="s">
        <v>4</v>
      </c>
      <c r="H8" s="11" t="s">
        <v>5</v>
      </c>
      <c r="I8" s="12"/>
    </row>
    <row r="9" spans="2:9" x14ac:dyDescent="0.2">
      <c r="B9" s="107"/>
      <c r="C9" s="14"/>
      <c r="D9" s="15"/>
      <c r="E9" s="15"/>
      <c r="F9" s="15"/>
      <c r="G9" s="16"/>
      <c r="H9" s="17" t="str">
        <f>IF(D9="","",F9*G9)</f>
        <v/>
      </c>
      <c r="I9" s="18"/>
    </row>
    <row r="10" spans="2:9" x14ac:dyDescent="0.2">
      <c r="B10" s="109" t="s">
        <v>1265</v>
      </c>
      <c r="C10" s="20" t="s">
        <v>1266</v>
      </c>
      <c r="D10" s="22"/>
      <c r="E10" s="22"/>
      <c r="F10" s="22"/>
      <c r="G10" s="41"/>
      <c r="H10" s="17" t="str">
        <f t="shared" ref="H10:H73" si="0">IF(D10="","",F10*G10)</f>
        <v/>
      </c>
      <c r="I10" s="42"/>
    </row>
    <row r="11" spans="2:9" x14ac:dyDescent="0.2">
      <c r="B11" s="109"/>
      <c r="C11" s="14"/>
      <c r="D11" s="22"/>
      <c r="E11" s="22"/>
      <c r="F11" s="22"/>
      <c r="G11" s="41"/>
      <c r="H11" s="17" t="str">
        <f t="shared" si="0"/>
        <v/>
      </c>
      <c r="I11" s="42"/>
    </row>
    <row r="12" spans="2:9" x14ac:dyDescent="0.2">
      <c r="B12" s="107" t="s">
        <v>1267</v>
      </c>
      <c r="C12" s="14" t="s">
        <v>1268</v>
      </c>
      <c r="D12" s="22"/>
      <c r="E12" s="22"/>
      <c r="F12" s="22"/>
      <c r="G12" s="41"/>
      <c r="H12" s="17" t="str">
        <f t="shared" si="0"/>
        <v/>
      </c>
      <c r="I12" s="42"/>
    </row>
    <row r="13" spans="2:9" x14ac:dyDescent="0.2">
      <c r="B13" s="107"/>
      <c r="C13" s="14"/>
      <c r="D13" s="22"/>
      <c r="E13" s="22"/>
      <c r="F13" s="22"/>
      <c r="G13" s="41"/>
      <c r="H13" s="17" t="str">
        <f t="shared" si="0"/>
        <v/>
      </c>
      <c r="I13" s="42"/>
    </row>
    <row r="14" spans="2:9" x14ac:dyDescent="0.2">
      <c r="B14" s="107" t="s">
        <v>1292</v>
      </c>
      <c r="C14" s="14" t="s">
        <v>1269</v>
      </c>
      <c r="D14" s="22" t="s">
        <v>13</v>
      </c>
      <c r="E14" s="22"/>
      <c r="F14" s="23"/>
      <c r="G14" s="24"/>
      <c r="H14" s="17">
        <f t="shared" si="0"/>
        <v>0</v>
      </c>
      <c r="I14" s="43"/>
    </row>
    <row r="15" spans="2:9" x14ac:dyDescent="0.2">
      <c r="B15" s="107"/>
      <c r="C15" s="14"/>
      <c r="D15" s="22"/>
      <c r="E15" s="22"/>
      <c r="F15" s="23"/>
      <c r="G15" s="24"/>
      <c r="H15" s="17" t="str">
        <f t="shared" si="0"/>
        <v/>
      </c>
      <c r="I15" s="43"/>
    </row>
    <row r="16" spans="2:9" x14ac:dyDescent="0.2">
      <c r="B16" s="107" t="s">
        <v>1293</v>
      </c>
      <c r="C16" s="14" t="s">
        <v>1270</v>
      </c>
      <c r="D16" s="22"/>
      <c r="E16" s="22"/>
      <c r="F16" s="23"/>
      <c r="G16" s="24"/>
      <c r="H16" s="17" t="str">
        <f t="shared" si="0"/>
        <v/>
      </c>
      <c r="I16" s="43"/>
    </row>
    <row r="17" spans="2:9" x14ac:dyDescent="0.2">
      <c r="B17" s="107"/>
      <c r="C17" s="14"/>
      <c r="D17" s="22"/>
      <c r="E17" s="22"/>
      <c r="F17" s="23"/>
      <c r="G17" s="24"/>
      <c r="H17" s="17" t="str">
        <f t="shared" si="0"/>
        <v/>
      </c>
      <c r="I17" s="43"/>
    </row>
    <row r="18" spans="2:9" x14ac:dyDescent="0.2">
      <c r="B18" s="107" t="s">
        <v>1294</v>
      </c>
      <c r="C18" s="14" t="s">
        <v>1271</v>
      </c>
      <c r="D18" s="22" t="s">
        <v>13</v>
      </c>
      <c r="E18" s="22"/>
      <c r="F18" s="23"/>
      <c r="G18" s="41"/>
      <c r="H18" s="17">
        <f t="shared" si="0"/>
        <v>0</v>
      </c>
      <c r="I18" s="42"/>
    </row>
    <row r="19" spans="2:9" x14ac:dyDescent="0.2">
      <c r="B19" s="107"/>
      <c r="C19" s="14"/>
      <c r="D19" s="22"/>
      <c r="E19" s="38"/>
      <c r="F19" s="23"/>
      <c r="G19" s="44"/>
      <c r="H19" s="17" t="str">
        <f t="shared" si="0"/>
        <v/>
      </c>
      <c r="I19" s="42"/>
    </row>
    <row r="20" spans="2:9" x14ac:dyDescent="0.2">
      <c r="B20" s="107" t="s">
        <v>1295</v>
      </c>
      <c r="C20" s="1" t="s">
        <v>1272</v>
      </c>
      <c r="D20" s="22" t="s">
        <v>13</v>
      </c>
      <c r="E20" s="38"/>
      <c r="F20" s="23"/>
      <c r="G20" s="46"/>
      <c r="H20" s="17">
        <f t="shared" si="0"/>
        <v>0</v>
      </c>
    </row>
    <row r="21" spans="2:9" x14ac:dyDescent="0.2">
      <c r="B21" s="107"/>
      <c r="C21" s="14"/>
      <c r="D21" s="22"/>
      <c r="E21" s="38"/>
      <c r="F21" s="23"/>
      <c r="G21" s="46"/>
      <c r="H21" s="17" t="str">
        <f t="shared" si="0"/>
        <v/>
      </c>
    </row>
    <row r="22" spans="2:9" x14ac:dyDescent="0.2">
      <c r="B22" s="107" t="s">
        <v>1296</v>
      </c>
      <c r="C22" s="14" t="s">
        <v>1273</v>
      </c>
      <c r="D22" s="22"/>
      <c r="E22" s="38"/>
      <c r="F22" s="23"/>
      <c r="G22" s="39"/>
      <c r="H22" s="17" t="str">
        <f t="shared" si="0"/>
        <v/>
      </c>
    </row>
    <row r="23" spans="2:9" x14ac:dyDescent="0.2">
      <c r="B23" s="107"/>
      <c r="C23" s="14"/>
      <c r="D23" s="22"/>
      <c r="E23" s="38"/>
      <c r="F23" s="23"/>
      <c r="G23" s="46"/>
      <c r="H23" s="17" t="str">
        <f t="shared" si="0"/>
        <v/>
      </c>
    </row>
    <row r="24" spans="2:9" x14ac:dyDescent="0.2">
      <c r="B24" s="107" t="s">
        <v>1297</v>
      </c>
      <c r="C24" s="14" t="s">
        <v>1274</v>
      </c>
      <c r="D24" s="22" t="s">
        <v>13</v>
      </c>
      <c r="E24" s="38"/>
      <c r="F24" s="23"/>
      <c r="G24" s="44"/>
      <c r="H24" s="17">
        <f t="shared" si="0"/>
        <v>0</v>
      </c>
    </row>
    <row r="25" spans="2:9" x14ac:dyDescent="0.2">
      <c r="B25" s="107"/>
      <c r="C25" s="14"/>
      <c r="D25" s="22"/>
      <c r="E25" s="22"/>
      <c r="F25" s="23"/>
      <c r="G25" s="46"/>
      <c r="H25" s="17" t="str">
        <f t="shared" si="0"/>
        <v/>
      </c>
    </row>
    <row r="26" spans="2:9" x14ac:dyDescent="0.2">
      <c r="B26" s="107" t="s">
        <v>1298</v>
      </c>
      <c r="C26" s="14" t="s">
        <v>1272</v>
      </c>
      <c r="D26" s="22" t="s">
        <v>13</v>
      </c>
      <c r="E26" s="15"/>
      <c r="F26" s="23"/>
      <c r="G26" s="39"/>
      <c r="H26" s="17">
        <f t="shared" si="0"/>
        <v>0</v>
      </c>
      <c r="I26" s="43"/>
    </row>
    <row r="27" spans="2:9" x14ac:dyDescent="0.2">
      <c r="B27" s="107"/>
      <c r="C27" s="14"/>
      <c r="D27" s="15"/>
      <c r="E27" s="15"/>
      <c r="F27" s="26"/>
      <c r="G27" s="29"/>
      <c r="H27" s="17" t="str">
        <f t="shared" si="0"/>
        <v/>
      </c>
      <c r="I27" s="18"/>
    </row>
    <row r="28" spans="2:9" s="37" customFormat="1" x14ac:dyDescent="0.2">
      <c r="B28" s="107" t="s">
        <v>1299</v>
      </c>
      <c r="C28" s="14" t="s">
        <v>1275</v>
      </c>
      <c r="D28" s="22"/>
      <c r="E28" s="22"/>
      <c r="F28" s="26"/>
      <c r="G28" s="29"/>
      <c r="H28" s="17" t="str">
        <f t="shared" si="0"/>
        <v/>
      </c>
      <c r="I28" s="18"/>
    </row>
    <row r="29" spans="2:9" x14ac:dyDescent="0.2">
      <c r="B29" s="107"/>
      <c r="C29" s="14"/>
      <c r="D29" s="22"/>
      <c r="E29" s="22"/>
      <c r="F29" s="23"/>
      <c r="G29" s="39"/>
      <c r="H29" s="17" t="str">
        <f t="shared" si="0"/>
        <v/>
      </c>
      <c r="I29" s="43"/>
    </row>
    <row r="30" spans="2:9" x14ac:dyDescent="0.2">
      <c r="B30" s="107" t="s">
        <v>1300</v>
      </c>
      <c r="C30" s="14" t="s">
        <v>1276</v>
      </c>
      <c r="D30" s="22" t="s">
        <v>13</v>
      </c>
      <c r="E30" s="22"/>
      <c r="F30" s="23"/>
      <c r="G30" s="39"/>
      <c r="H30" s="17">
        <f t="shared" si="0"/>
        <v>0</v>
      </c>
      <c r="I30" s="43"/>
    </row>
    <row r="31" spans="2:9" x14ac:dyDescent="0.2">
      <c r="B31" s="107"/>
      <c r="C31" s="14"/>
      <c r="D31" s="22"/>
      <c r="E31" s="22"/>
      <c r="F31" s="23"/>
      <c r="G31" s="47"/>
      <c r="H31" s="17" t="str">
        <f t="shared" si="0"/>
        <v/>
      </c>
      <c r="I31" s="42"/>
    </row>
    <row r="32" spans="2:9" x14ac:dyDescent="0.2">
      <c r="B32" s="107" t="s">
        <v>1301</v>
      </c>
      <c r="C32" s="14" t="s">
        <v>1272</v>
      </c>
      <c r="D32" s="22" t="s">
        <v>13</v>
      </c>
      <c r="E32" s="22"/>
      <c r="F32" s="23"/>
      <c r="G32" s="47"/>
      <c r="H32" s="17">
        <f t="shared" si="0"/>
        <v>0</v>
      </c>
      <c r="I32" s="42"/>
    </row>
    <row r="33" spans="2:9" x14ac:dyDescent="0.2">
      <c r="B33" s="107"/>
      <c r="C33" s="14"/>
      <c r="D33" s="22"/>
      <c r="E33" s="22"/>
      <c r="F33" s="23"/>
      <c r="G33" s="44"/>
      <c r="H33" s="17" t="str">
        <f t="shared" si="0"/>
        <v/>
      </c>
      <c r="I33" s="42"/>
    </row>
    <row r="34" spans="2:9" x14ac:dyDescent="0.2">
      <c r="B34" s="107" t="s">
        <v>1302</v>
      </c>
      <c r="C34" s="14" t="s">
        <v>1277</v>
      </c>
      <c r="D34" s="22"/>
      <c r="E34" s="22"/>
      <c r="F34" s="23"/>
      <c r="G34" s="44"/>
      <c r="H34" s="17" t="str">
        <f t="shared" si="0"/>
        <v/>
      </c>
      <c r="I34" s="42"/>
    </row>
    <row r="35" spans="2:9" x14ac:dyDescent="0.2">
      <c r="B35" s="107"/>
      <c r="C35" s="14"/>
      <c r="D35" s="22"/>
      <c r="E35" s="22"/>
      <c r="F35" s="22"/>
      <c r="G35" s="41"/>
      <c r="H35" s="17" t="str">
        <f t="shared" si="0"/>
        <v/>
      </c>
      <c r="I35" s="42"/>
    </row>
    <row r="36" spans="2:9" ht="25.5" x14ac:dyDescent="0.2">
      <c r="B36" s="107" t="s">
        <v>1303</v>
      </c>
      <c r="C36" s="14" t="s">
        <v>1278</v>
      </c>
      <c r="D36" s="22" t="s">
        <v>13</v>
      </c>
      <c r="E36" s="22"/>
      <c r="F36" s="22"/>
      <c r="G36" s="41"/>
      <c r="H36" s="17">
        <f t="shared" si="0"/>
        <v>0</v>
      </c>
      <c r="I36" s="42"/>
    </row>
    <row r="37" spans="2:9" x14ac:dyDescent="0.2">
      <c r="B37" s="107"/>
      <c r="C37" s="14"/>
      <c r="D37" s="22"/>
      <c r="E37" s="22"/>
      <c r="F37" s="22"/>
      <c r="G37" s="39"/>
      <c r="H37" s="17" t="str">
        <f t="shared" si="0"/>
        <v/>
      </c>
      <c r="I37" s="42"/>
    </row>
    <row r="38" spans="2:9" x14ac:dyDescent="0.2">
      <c r="B38" s="107" t="s">
        <v>1304</v>
      </c>
      <c r="C38" s="14" t="s">
        <v>1272</v>
      </c>
      <c r="D38" s="22" t="s">
        <v>13</v>
      </c>
      <c r="E38" s="22"/>
      <c r="F38" s="22"/>
      <c r="G38" s="39"/>
      <c r="H38" s="17">
        <f t="shared" si="0"/>
        <v>0</v>
      </c>
      <c r="I38" s="42"/>
    </row>
    <row r="39" spans="2:9" x14ac:dyDescent="0.2">
      <c r="B39" s="107"/>
      <c r="C39" s="14"/>
      <c r="D39" s="22"/>
      <c r="E39" s="22"/>
      <c r="F39" s="22"/>
      <c r="G39" s="39"/>
      <c r="H39" s="17" t="str">
        <f t="shared" si="0"/>
        <v/>
      </c>
      <c r="I39" s="42"/>
    </row>
    <row r="40" spans="2:9" ht="25.5" x14ac:dyDescent="0.2">
      <c r="B40" s="107" t="s">
        <v>1305</v>
      </c>
      <c r="C40" s="14" t="s">
        <v>1279</v>
      </c>
      <c r="D40" s="22"/>
      <c r="E40" s="22"/>
      <c r="F40" s="22"/>
      <c r="G40" s="39"/>
      <c r="H40" s="17" t="str">
        <f t="shared" si="0"/>
        <v/>
      </c>
      <c r="I40" s="42"/>
    </row>
    <row r="41" spans="2:9" x14ac:dyDescent="0.2">
      <c r="B41" s="107"/>
      <c r="C41" s="14"/>
      <c r="D41" s="22"/>
      <c r="E41" s="22"/>
      <c r="F41" s="22"/>
      <c r="G41" s="39"/>
      <c r="H41" s="17" t="str">
        <f t="shared" si="0"/>
        <v/>
      </c>
      <c r="I41" s="42"/>
    </row>
    <row r="42" spans="2:9" x14ac:dyDescent="0.2">
      <c r="B42" s="107" t="s">
        <v>1306</v>
      </c>
      <c r="C42" s="14" t="s">
        <v>1280</v>
      </c>
      <c r="D42" s="22" t="s">
        <v>38</v>
      </c>
      <c r="E42" s="22"/>
      <c r="F42" s="22"/>
      <c r="G42" s="39"/>
      <c r="H42" s="17">
        <f t="shared" si="0"/>
        <v>0</v>
      </c>
      <c r="I42" s="42"/>
    </row>
    <row r="43" spans="2:9" x14ac:dyDescent="0.2">
      <c r="B43" s="107"/>
      <c r="C43" s="14"/>
      <c r="D43" s="22"/>
      <c r="E43" s="22"/>
      <c r="F43" s="22"/>
      <c r="G43" s="39"/>
      <c r="H43" s="17" t="str">
        <f t="shared" si="0"/>
        <v/>
      </c>
      <c r="I43" s="42"/>
    </row>
    <row r="44" spans="2:9" x14ac:dyDescent="0.2">
      <c r="B44" s="107" t="s">
        <v>1307</v>
      </c>
      <c r="C44" s="14" t="s">
        <v>1281</v>
      </c>
      <c r="D44" s="22" t="s">
        <v>38</v>
      </c>
      <c r="E44" s="22"/>
      <c r="F44" s="22"/>
      <c r="G44" s="39"/>
      <c r="H44" s="17">
        <f t="shared" si="0"/>
        <v>0</v>
      </c>
      <c r="I44" s="42"/>
    </row>
    <row r="45" spans="2:9" x14ac:dyDescent="0.2">
      <c r="B45" s="107"/>
      <c r="C45" s="14"/>
      <c r="D45" s="22"/>
      <c r="E45" s="22"/>
      <c r="F45" s="22"/>
      <c r="G45" s="48"/>
      <c r="H45" s="17" t="str">
        <f t="shared" si="0"/>
        <v/>
      </c>
      <c r="I45" s="42"/>
    </row>
    <row r="46" spans="2:9" x14ac:dyDescent="0.2">
      <c r="B46" s="107" t="s">
        <v>1308</v>
      </c>
      <c r="C46" s="14" t="s">
        <v>1282</v>
      </c>
      <c r="D46" s="22" t="s">
        <v>38</v>
      </c>
      <c r="E46" s="22"/>
      <c r="F46" s="22"/>
      <c r="G46" s="48"/>
      <c r="H46" s="17">
        <f t="shared" si="0"/>
        <v>0</v>
      </c>
      <c r="I46" s="42"/>
    </row>
    <row r="47" spans="2:9" x14ac:dyDescent="0.2">
      <c r="B47" s="107"/>
      <c r="C47" s="14"/>
      <c r="D47" s="22"/>
      <c r="E47" s="22"/>
      <c r="F47" s="22"/>
      <c r="G47" s="39"/>
      <c r="H47" s="17" t="str">
        <f t="shared" si="0"/>
        <v/>
      </c>
      <c r="I47" s="42"/>
    </row>
    <row r="48" spans="2:9" x14ac:dyDescent="0.2">
      <c r="B48" s="107" t="s">
        <v>1309</v>
      </c>
      <c r="C48" s="14" t="s">
        <v>1283</v>
      </c>
      <c r="D48" s="22" t="s">
        <v>38</v>
      </c>
      <c r="E48" s="22"/>
      <c r="F48" s="22"/>
      <c r="G48" s="39"/>
      <c r="H48" s="17">
        <f t="shared" si="0"/>
        <v>0</v>
      </c>
      <c r="I48" s="42"/>
    </row>
    <row r="49" spans="2:9" x14ac:dyDescent="0.2">
      <c r="B49" s="107"/>
      <c r="C49" s="14"/>
      <c r="D49" s="22"/>
      <c r="E49" s="22"/>
      <c r="F49" s="22"/>
      <c r="G49" s="39"/>
      <c r="H49" s="17" t="str">
        <f t="shared" si="0"/>
        <v/>
      </c>
      <c r="I49" s="42"/>
    </row>
    <row r="50" spans="2:9" x14ac:dyDescent="0.2">
      <c r="B50" s="107" t="s">
        <v>1310</v>
      </c>
      <c r="C50" s="14" t="s">
        <v>1284</v>
      </c>
      <c r="D50" s="22"/>
      <c r="E50" s="22"/>
      <c r="F50" s="22"/>
      <c r="G50" s="39"/>
      <c r="H50" s="17" t="str">
        <f t="shared" si="0"/>
        <v/>
      </c>
      <c r="I50" s="42"/>
    </row>
    <row r="51" spans="2:9" x14ac:dyDescent="0.2">
      <c r="B51" s="107"/>
      <c r="C51" s="14"/>
      <c r="D51" s="22"/>
      <c r="E51" s="22"/>
      <c r="F51" s="22"/>
      <c r="G51" s="39"/>
      <c r="H51" s="17" t="str">
        <f t="shared" si="0"/>
        <v/>
      </c>
      <c r="I51" s="42"/>
    </row>
    <row r="52" spans="2:9" x14ac:dyDescent="0.2">
      <c r="B52" s="107" t="s">
        <v>1311</v>
      </c>
      <c r="C52" s="14" t="s">
        <v>1285</v>
      </c>
      <c r="D52" s="22" t="s">
        <v>38</v>
      </c>
      <c r="E52" s="22"/>
      <c r="F52" s="22"/>
      <c r="G52" s="39"/>
      <c r="H52" s="17">
        <f t="shared" si="0"/>
        <v>0</v>
      </c>
      <c r="I52" s="42"/>
    </row>
    <row r="53" spans="2:9" x14ac:dyDescent="0.2">
      <c r="B53" s="107"/>
      <c r="C53" s="14"/>
      <c r="D53" s="22"/>
      <c r="E53" s="22"/>
      <c r="F53" s="22"/>
      <c r="G53" s="39"/>
      <c r="H53" s="17" t="str">
        <f t="shared" si="0"/>
        <v/>
      </c>
      <c r="I53" s="42"/>
    </row>
    <row r="54" spans="2:9" x14ac:dyDescent="0.2">
      <c r="B54" s="107" t="s">
        <v>1312</v>
      </c>
      <c r="C54" s="14" t="s">
        <v>1272</v>
      </c>
      <c r="D54" s="22" t="s">
        <v>38</v>
      </c>
      <c r="E54" s="38"/>
      <c r="F54" s="22"/>
      <c r="G54" s="39"/>
      <c r="H54" s="17">
        <f t="shared" si="0"/>
        <v>0</v>
      </c>
      <c r="I54" s="42"/>
    </row>
    <row r="55" spans="2:9" x14ac:dyDescent="0.2">
      <c r="B55" s="107"/>
      <c r="C55" s="14"/>
      <c r="D55" s="22"/>
      <c r="E55" s="22"/>
      <c r="F55" s="38"/>
      <c r="G55" s="39"/>
      <c r="H55" s="17" t="str">
        <f t="shared" si="0"/>
        <v/>
      </c>
    </row>
    <row r="56" spans="2:9" x14ac:dyDescent="0.2">
      <c r="B56" s="107" t="s">
        <v>1313</v>
      </c>
      <c r="C56" s="14" t="s">
        <v>1286</v>
      </c>
      <c r="D56" s="38"/>
      <c r="E56" s="38"/>
      <c r="F56" s="22"/>
      <c r="G56" s="39"/>
      <c r="H56" s="17" t="str">
        <f t="shared" si="0"/>
        <v/>
      </c>
      <c r="I56" s="42"/>
    </row>
    <row r="57" spans="2:9" x14ac:dyDescent="0.2">
      <c r="B57" s="107"/>
      <c r="C57" s="14"/>
      <c r="D57" s="38"/>
      <c r="E57" s="38"/>
      <c r="F57" s="38"/>
      <c r="G57" s="39"/>
      <c r="H57" s="17" t="str">
        <f t="shared" si="0"/>
        <v/>
      </c>
      <c r="I57" s="49"/>
    </row>
    <row r="58" spans="2:9" ht="12.75" customHeight="1" x14ac:dyDescent="0.2">
      <c r="B58" s="107" t="s">
        <v>1314</v>
      </c>
      <c r="C58" s="14" t="s">
        <v>1287</v>
      </c>
      <c r="D58" s="22" t="s">
        <v>38</v>
      </c>
      <c r="E58" s="22"/>
      <c r="F58" s="38"/>
      <c r="G58" s="39"/>
      <c r="H58" s="17">
        <f t="shared" si="0"/>
        <v>0</v>
      </c>
    </row>
    <row r="59" spans="2:9" x14ac:dyDescent="0.2">
      <c r="B59" s="107"/>
      <c r="C59" s="14"/>
      <c r="D59" s="22"/>
      <c r="E59" s="22"/>
      <c r="F59" s="22"/>
      <c r="G59" s="39"/>
      <c r="H59" s="17" t="str">
        <f t="shared" si="0"/>
        <v/>
      </c>
      <c r="I59" s="42"/>
    </row>
    <row r="60" spans="2:9" x14ac:dyDescent="0.2">
      <c r="B60" s="107" t="s">
        <v>1315</v>
      </c>
      <c r="C60" s="14" t="s">
        <v>1288</v>
      </c>
      <c r="D60" s="22"/>
      <c r="E60" s="22"/>
      <c r="F60" s="22"/>
      <c r="G60" s="39"/>
      <c r="H60" s="17" t="str">
        <f t="shared" si="0"/>
        <v/>
      </c>
      <c r="I60" s="42"/>
    </row>
    <row r="61" spans="2:9" x14ac:dyDescent="0.2">
      <c r="B61" s="107"/>
      <c r="C61" s="14"/>
      <c r="D61" s="22"/>
      <c r="E61" s="22"/>
      <c r="F61" s="22"/>
      <c r="G61" s="39"/>
      <c r="H61" s="17" t="str">
        <f t="shared" si="0"/>
        <v/>
      </c>
      <c r="I61" s="42"/>
    </row>
    <row r="62" spans="2:9" x14ac:dyDescent="0.2">
      <c r="B62" s="107" t="s">
        <v>1316</v>
      </c>
      <c r="C62" s="14" t="s">
        <v>1289</v>
      </c>
      <c r="D62" s="22" t="s">
        <v>38</v>
      </c>
      <c r="E62" s="22"/>
      <c r="F62" s="22"/>
      <c r="G62" s="39"/>
      <c r="H62" s="17">
        <f t="shared" si="0"/>
        <v>0</v>
      </c>
      <c r="I62" s="42"/>
    </row>
    <row r="63" spans="2:9" x14ac:dyDescent="0.2">
      <c r="B63" s="107"/>
      <c r="C63" s="14"/>
      <c r="D63" s="22"/>
      <c r="E63" s="22"/>
      <c r="F63" s="22"/>
      <c r="G63" s="39"/>
      <c r="H63" s="17" t="str">
        <f t="shared" si="0"/>
        <v/>
      </c>
      <c r="I63" s="42"/>
    </row>
    <row r="64" spans="2:9" ht="12.75" customHeight="1" x14ac:dyDescent="0.2">
      <c r="B64" s="107" t="s">
        <v>1317</v>
      </c>
      <c r="C64" s="14" t="s">
        <v>1290</v>
      </c>
      <c r="D64" s="22"/>
      <c r="E64" s="22"/>
      <c r="F64" s="22"/>
      <c r="G64" s="39"/>
      <c r="H64" s="17" t="str">
        <f t="shared" si="0"/>
        <v/>
      </c>
      <c r="I64" s="42"/>
    </row>
    <row r="65" spans="2:9" x14ac:dyDescent="0.2">
      <c r="B65" s="107"/>
      <c r="C65" s="14"/>
      <c r="D65" s="22"/>
      <c r="E65" s="22"/>
      <c r="F65" s="22"/>
      <c r="G65" s="39"/>
      <c r="H65" s="17" t="str">
        <f t="shared" si="0"/>
        <v/>
      </c>
      <c r="I65" s="42"/>
    </row>
    <row r="66" spans="2:9" x14ac:dyDescent="0.2">
      <c r="B66" s="107" t="s">
        <v>1318</v>
      </c>
      <c r="C66" s="14" t="s">
        <v>1291</v>
      </c>
      <c r="D66" s="22" t="s">
        <v>38</v>
      </c>
      <c r="E66" s="22"/>
      <c r="F66" s="22"/>
      <c r="G66" s="39"/>
      <c r="H66" s="17">
        <f t="shared" si="0"/>
        <v>0</v>
      </c>
      <c r="I66" s="42"/>
    </row>
    <row r="67" spans="2:9" x14ac:dyDescent="0.2">
      <c r="B67" s="107"/>
      <c r="C67" s="14"/>
      <c r="D67" s="22"/>
      <c r="E67" s="22"/>
      <c r="F67" s="22"/>
      <c r="G67" s="39"/>
      <c r="H67" s="17" t="str">
        <f t="shared" si="0"/>
        <v/>
      </c>
      <c r="I67" s="42"/>
    </row>
    <row r="68" spans="2:9" x14ac:dyDescent="0.2">
      <c r="B68" s="107"/>
      <c r="C68" s="14"/>
      <c r="D68" s="22"/>
      <c r="E68" s="22"/>
      <c r="F68" s="22"/>
      <c r="G68" s="39"/>
      <c r="H68" s="17" t="str">
        <f t="shared" si="0"/>
        <v/>
      </c>
      <c r="I68" s="42"/>
    </row>
    <row r="69" spans="2:9" x14ac:dyDescent="0.2">
      <c r="B69" s="107"/>
      <c r="C69" s="14"/>
      <c r="D69" s="22"/>
      <c r="E69" s="22"/>
      <c r="F69" s="22"/>
      <c r="G69" s="39"/>
      <c r="H69" s="17" t="str">
        <f t="shared" si="0"/>
        <v/>
      </c>
      <c r="I69" s="42"/>
    </row>
    <row r="70" spans="2:9" x14ac:dyDescent="0.2">
      <c r="B70" s="107"/>
      <c r="C70" s="14"/>
      <c r="D70" s="22"/>
      <c r="E70" s="22"/>
      <c r="F70" s="22"/>
      <c r="G70" s="39"/>
      <c r="H70" s="17" t="str">
        <f t="shared" si="0"/>
        <v/>
      </c>
      <c r="I70" s="42"/>
    </row>
    <row r="71" spans="2:9" x14ac:dyDescent="0.2">
      <c r="B71" s="107"/>
      <c r="C71" s="14"/>
      <c r="D71" s="22"/>
      <c r="E71" s="22"/>
      <c r="F71" s="22"/>
      <c r="G71" s="39"/>
      <c r="H71" s="17" t="str">
        <f t="shared" si="0"/>
        <v/>
      </c>
      <c r="I71" s="42"/>
    </row>
    <row r="72" spans="2:9" x14ac:dyDescent="0.2">
      <c r="B72" s="107"/>
      <c r="C72" s="14"/>
      <c r="D72" s="22"/>
      <c r="E72" s="22"/>
      <c r="F72" s="22"/>
      <c r="G72" s="39"/>
      <c r="H72" s="17" t="str">
        <f t="shared" si="0"/>
        <v/>
      </c>
      <c r="I72" s="42"/>
    </row>
    <row r="73" spans="2:9" x14ac:dyDescent="0.2">
      <c r="B73" s="107"/>
      <c r="C73" s="14"/>
      <c r="D73" s="22"/>
      <c r="E73" s="22"/>
      <c r="F73" s="22"/>
      <c r="G73" s="39"/>
      <c r="H73" s="17" t="str">
        <f t="shared" si="0"/>
        <v/>
      </c>
      <c r="I73" s="42"/>
    </row>
    <row r="74" spans="2:9" x14ac:dyDescent="0.2">
      <c r="B74" s="107"/>
      <c r="C74" s="14"/>
      <c r="D74" s="22"/>
      <c r="E74" s="22"/>
      <c r="F74" s="22"/>
      <c r="G74" s="39"/>
      <c r="H74" s="17"/>
      <c r="I74" s="42"/>
    </row>
    <row r="75" spans="2:9" x14ac:dyDescent="0.2">
      <c r="B75" s="107"/>
      <c r="C75" s="14"/>
      <c r="D75" s="22"/>
      <c r="E75" s="22"/>
      <c r="F75" s="22"/>
      <c r="G75" s="39"/>
      <c r="H75" s="17" t="str">
        <f t="shared" ref="H75:H76" si="1">IF(D75="","",F75*G75)</f>
        <v/>
      </c>
      <c r="I75" s="42"/>
    </row>
    <row r="76" spans="2:9" x14ac:dyDescent="0.2">
      <c r="B76" s="107"/>
      <c r="C76" s="14"/>
      <c r="D76" s="22"/>
      <c r="E76" s="22"/>
      <c r="F76" s="22"/>
      <c r="G76" s="39"/>
      <c r="H76" s="17" t="str">
        <f t="shared" si="1"/>
        <v/>
      </c>
      <c r="I76" s="42"/>
    </row>
    <row r="77" spans="2:9" s="30" customFormat="1" ht="24.75" customHeight="1" x14ac:dyDescent="0.2">
      <c r="B77" s="127" t="str">
        <f>$B$10</f>
        <v>C13.13</v>
      </c>
      <c r="C77" s="31" t="s">
        <v>2708</v>
      </c>
      <c r="D77" s="32"/>
      <c r="E77" s="32"/>
      <c r="F77" s="33"/>
      <c r="G77" s="32"/>
      <c r="H77" s="34">
        <f>SUM(H9:H76)</f>
        <v>0</v>
      </c>
      <c r="I77" s="35"/>
    </row>
  </sheetData>
  <mergeCells count="6">
    <mergeCell ref="F1:H1"/>
    <mergeCell ref="B2:C2"/>
    <mergeCell ref="B1:C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0AA7-8F13-48F1-9E75-6992CA4C759C}">
  <sheetPr codeName="Sheet39"/>
  <dimension ref="B1:I79"/>
  <sheetViews>
    <sheetView workbookViewId="0"/>
  </sheetViews>
  <sheetFormatPr defaultColWidth="6.85546875" defaultRowHeight="12.75" x14ac:dyDescent="0.2"/>
  <cols>
    <col min="1" max="1" width="0.85546875" style="1" customWidth="1"/>
    <col min="2" max="2" width="11.7109375" style="55"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494" t="str">
        <f>Client1</f>
        <v>Province of KwaZulu-Natal</v>
      </c>
      <c r="C1" s="494"/>
      <c r="F1" s="439" t="str">
        <f>"Contract No. "&amp;ContractNo</f>
        <v>Contract No. ZNB01127/00000/00/HOD/INF/21/T</v>
      </c>
      <c r="G1" s="439"/>
      <c r="H1" s="439"/>
    </row>
    <row r="2" spans="2:9" x14ac:dyDescent="0.2">
      <c r="B2" s="475" t="str">
        <f>Client2</f>
        <v>Department of Transport</v>
      </c>
      <c r="C2" s="475"/>
    </row>
    <row r="3" spans="2:9" x14ac:dyDescent="0.2">
      <c r="B3" s="94"/>
      <c r="C3" s="73"/>
      <c r="D3" s="74"/>
      <c r="E3" s="74"/>
      <c r="F3" s="74"/>
      <c r="G3" s="75"/>
      <c r="H3" s="93"/>
    </row>
    <row r="4" spans="2:9" ht="12.75" customHeight="1" x14ac:dyDescent="0.2">
      <c r="B4" s="495" t="s">
        <v>8</v>
      </c>
      <c r="C4" s="496"/>
      <c r="D4" s="496"/>
      <c r="E4" s="496"/>
      <c r="F4" s="496"/>
      <c r="G4" s="496"/>
      <c r="H4" s="465" t="str">
        <f>"CHAPTER "&amp;B10</f>
        <v>CHAPTER C13.14</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25" t="str">
        <f t="shared" ref="H9:H14" si="0">IF(D9="","",F9*G9)</f>
        <v/>
      </c>
      <c r="I9" s="18"/>
    </row>
    <row r="10" spans="2:9" x14ac:dyDescent="0.2">
      <c r="B10" s="19" t="s">
        <v>1319</v>
      </c>
      <c r="C10" s="20" t="s">
        <v>1320</v>
      </c>
      <c r="D10" s="22"/>
      <c r="E10" s="22"/>
      <c r="F10" s="22"/>
      <c r="G10" s="41"/>
      <c r="H10" s="25" t="str">
        <f t="shared" si="0"/>
        <v/>
      </c>
      <c r="I10" s="42"/>
    </row>
    <row r="11" spans="2:9" x14ac:dyDescent="0.2">
      <c r="B11" s="19"/>
      <c r="C11" s="14"/>
      <c r="D11" s="22"/>
      <c r="E11" s="22"/>
      <c r="F11" s="22"/>
      <c r="G11" s="41"/>
      <c r="H11" s="25" t="str">
        <f t="shared" si="0"/>
        <v/>
      </c>
      <c r="I11" s="42"/>
    </row>
    <row r="12" spans="2:9" x14ac:dyDescent="0.2">
      <c r="B12" s="19"/>
      <c r="C12" s="14"/>
      <c r="D12" s="22"/>
      <c r="E12" s="22"/>
      <c r="F12" s="22"/>
      <c r="G12" s="41"/>
      <c r="H12" s="25" t="str">
        <f t="shared" si="0"/>
        <v/>
      </c>
      <c r="I12" s="42"/>
    </row>
    <row r="13" spans="2:9" x14ac:dyDescent="0.2">
      <c r="B13" s="19"/>
      <c r="C13" s="14"/>
      <c r="D13" s="22"/>
      <c r="E13" s="22"/>
      <c r="F13" s="22"/>
      <c r="G13" s="41"/>
      <c r="H13" s="25" t="str">
        <f t="shared" si="0"/>
        <v/>
      </c>
      <c r="I13" s="42"/>
    </row>
    <row r="14" spans="2:9" x14ac:dyDescent="0.2">
      <c r="B14" s="19"/>
      <c r="C14" s="14"/>
      <c r="D14" s="22"/>
      <c r="E14" s="22"/>
      <c r="F14" s="23"/>
      <c r="G14" s="24"/>
      <c r="H14" s="25" t="str">
        <f t="shared" si="0"/>
        <v/>
      </c>
      <c r="I14" s="43"/>
    </row>
    <row r="15" spans="2:9" x14ac:dyDescent="0.2">
      <c r="B15" s="13"/>
      <c r="C15" s="14"/>
      <c r="D15" s="22"/>
      <c r="E15" s="22"/>
      <c r="F15" s="23"/>
      <c r="G15" s="24"/>
      <c r="H15" s="25"/>
      <c r="I15" s="43"/>
    </row>
    <row r="16" spans="2:9" x14ac:dyDescent="0.2">
      <c r="B16" s="13"/>
      <c r="C16" s="14"/>
      <c r="D16" s="22"/>
      <c r="E16" s="22"/>
      <c r="F16" s="23"/>
      <c r="G16" s="24"/>
      <c r="H16" s="25"/>
      <c r="I16" s="43"/>
    </row>
    <row r="17" spans="2:9" x14ac:dyDescent="0.2">
      <c r="B17" s="13"/>
      <c r="C17" s="14"/>
      <c r="D17" s="22"/>
      <c r="E17" s="22"/>
      <c r="F17" s="23"/>
      <c r="G17" s="24"/>
      <c r="H17" s="25"/>
      <c r="I17" s="43"/>
    </row>
    <row r="18" spans="2:9" x14ac:dyDescent="0.2">
      <c r="B18" s="21"/>
      <c r="C18" s="14"/>
      <c r="D18" s="22"/>
      <c r="E18" s="22"/>
      <c r="F18" s="23"/>
      <c r="G18" s="41"/>
      <c r="H18" s="25"/>
      <c r="I18" s="42"/>
    </row>
    <row r="19" spans="2:9" x14ac:dyDescent="0.2">
      <c r="B19" s="13"/>
      <c r="C19" s="14"/>
      <c r="D19" s="22"/>
      <c r="E19" s="38"/>
      <c r="F19" s="23"/>
      <c r="G19" s="44"/>
      <c r="H19" s="25"/>
      <c r="I19" s="42"/>
    </row>
    <row r="20" spans="2:9" x14ac:dyDescent="0.2">
      <c r="B20" s="13"/>
      <c r="C20" s="1"/>
      <c r="D20" s="22"/>
      <c r="E20" s="38"/>
      <c r="F20" s="23"/>
      <c r="G20" s="46"/>
      <c r="H20" s="25"/>
    </row>
    <row r="21" spans="2:9" x14ac:dyDescent="0.2">
      <c r="B21" s="13"/>
      <c r="C21" s="14"/>
      <c r="D21" s="22"/>
      <c r="E21" s="38"/>
      <c r="F21" s="23"/>
      <c r="G21" s="46"/>
      <c r="H21" s="25"/>
    </row>
    <row r="22" spans="2:9" x14ac:dyDescent="0.2">
      <c r="B22" s="21"/>
      <c r="C22" s="14"/>
      <c r="D22" s="22"/>
      <c r="E22" s="38"/>
      <c r="F22" s="23"/>
      <c r="G22" s="39"/>
      <c r="H22" s="25"/>
    </row>
    <row r="23" spans="2:9" x14ac:dyDescent="0.2">
      <c r="B23" s="13"/>
      <c r="C23" s="14"/>
      <c r="D23" s="22"/>
      <c r="E23" s="38"/>
      <c r="F23" s="23"/>
      <c r="G23" s="46"/>
      <c r="H23" s="25"/>
    </row>
    <row r="24" spans="2:9" x14ac:dyDescent="0.2">
      <c r="B24" s="19"/>
      <c r="C24" s="14"/>
      <c r="D24" s="22"/>
      <c r="E24" s="38"/>
      <c r="F24" s="23"/>
      <c r="G24" s="44"/>
      <c r="H24" s="25"/>
    </row>
    <row r="25" spans="2:9" x14ac:dyDescent="0.2">
      <c r="B25" s="13"/>
      <c r="C25" s="14"/>
      <c r="D25" s="22"/>
      <c r="E25" s="22"/>
      <c r="F25" s="23"/>
      <c r="G25" s="46"/>
      <c r="H25" s="25"/>
    </row>
    <row r="26" spans="2:9" x14ac:dyDescent="0.2">
      <c r="B26" s="13"/>
      <c r="C26" s="14"/>
      <c r="D26" s="22"/>
      <c r="E26" s="15"/>
      <c r="F26" s="23"/>
      <c r="G26" s="39"/>
      <c r="H26" s="25"/>
      <c r="I26" s="43"/>
    </row>
    <row r="27" spans="2:9" x14ac:dyDescent="0.2">
      <c r="B27" s="13"/>
      <c r="C27" s="14"/>
      <c r="D27" s="15"/>
      <c r="E27" s="15"/>
      <c r="F27" s="26"/>
      <c r="G27" s="29"/>
      <c r="H27" s="25"/>
      <c r="I27" s="18"/>
    </row>
    <row r="28" spans="2:9" s="37" customFormat="1" x14ac:dyDescent="0.2">
      <c r="B28" s="21"/>
      <c r="C28" s="14"/>
      <c r="D28" s="22"/>
      <c r="E28" s="22"/>
      <c r="F28" s="26"/>
      <c r="G28" s="29"/>
      <c r="H28" s="17"/>
      <c r="I28" s="18"/>
    </row>
    <row r="29" spans="2:9" x14ac:dyDescent="0.2">
      <c r="B29" s="13"/>
      <c r="C29" s="14"/>
      <c r="D29" s="22"/>
      <c r="E29" s="22"/>
      <c r="F29" s="23"/>
      <c r="G29" s="39"/>
      <c r="H29" s="25"/>
      <c r="I29" s="43"/>
    </row>
    <row r="30" spans="2:9" x14ac:dyDescent="0.2">
      <c r="B30" s="13"/>
      <c r="C30" s="14"/>
      <c r="D30" s="22"/>
      <c r="E30" s="22"/>
      <c r="F30" s="23"/>
      <c r="G30" s="39"/>
      <c r="H30" s="25"/>
      <c r="I30" s="43"/>
    </row>
    <row r="31" spans="2:9" x14ac:dyDescent="0.2">
      <c r="B31" s="21"/>
      <c r="C31" s="14"/>
      <c r="D31" s="22"/>
      <c r="E31" s="22"/>
      <c r="F31" s="23"/>
      <c r="G31" s="47"/>
      <c r="H31" s="25"/>
      <c r="I31" s="42"/>
    </row>
    <row r="32" spans="2:9" x14ac:dyDescent="0.2">
      <c r="B32" s="21"/>
      <c r="C32" s="14"/>
      <c r="D32" s="22"/>
      <c r="E32" s="22"/>
      <c r="F32" s="23"/>
      <c r="G32" s="47"/>
      <c r="H32" s="25"/>
      <c r="I32" s="42"/>
    </row>
    <row r="33" spans="2:9" x14ac:dyDescent="0.2">
      <c r="B33" s="21"/>
      <c r="C33" s="14"/>
      <c r="D33" s="22"/>
      <c r="E33" s="22"/>
      <c r="F33" s="23"/>
      <c r="G33" s="44"/>
      <c r="H33" s="25"/>
      <c r="I33" s="42"/>
    </row>
    <row r="34" spans="2:9" x14ac:dyDescent="0.2">
      <c r="B34" s="21"/>
      <c r="C34" s="14"/>
      <c r="D34" s="22"/>
      <c r="E34" s="22"/>
      <c r="F34" s="23"/>
      <c r="G34" s="44"/>
      <c r="H34" s="25"/>
      <c r="I34" s="42"/>
    </row>
    <row r="35" spans="2:9" x14ac:dyDescent="0.2">
      <c r="B35" s="13"/>
      <c r="C35" s="14"/>
      <c r="D35" s="22"/>
      <c r="E35" s="22"/>
      <c r="F35" s="22"/>
      <c r="G35" s="41"/>
      <c r="H35" s="25"/>
      <c r="I35" s="42"/>
    </row>
    <row r="36" spans="2:9" x14ac:dyDescent="0.2">
      <c r="B36" s="13"/>
      <c r="C36" s="14"/>
      <c r="D36" s="22"/>
      <c r="E36" s="22"/>
      <c r="F36" s="22"/>
      <c r="G36" s="41"/>
      <c r="H36" s="25"/>
      <c r="I36" s="42"/>
    </row>
    <row r="37" spans="2:9" x14ac:dyDescent="0.2">
      <c r="B37" s="13"/>
      <c r="C37" s="14"/>
      <c r="D37" s="22"/>
      <c r="E37" s="22"/>
      <c r="F37" s="22"/>
      <c r="G37" s="39"/>
      <c r="H37" s="25"/>
      <c r="I37" s="42"/>
    </row>
    <row r="38" spans="2:9" x14ac:dyDescent="0.2">
      <c r="B38" s="21"/>
      <c r="C38" s="14"/>
      <c r="D38" s="22"/>
      <c r="E38" s="22"/>
      <c r="F38" s="22"/>
      <c r="G38" s="39"/>
      <c r="H38" s="25"/>
      <c r="I38" s="42"/>
    </row>
    <row r="39" spans="2:9" x14ac:dyDescent="0.2">
      <c r="B39" s="21"/>
      <c r="C39" s="14"/>
      <c r="D39" s="22"/>
      <c r="E39" s="22"/>
      <c r="F39" s="22"/>
      <c r="G39" s="39"/>
      <c r="H39" s="25"/>
      <c r="I39" s="42"/>
    </row>
    <row r="40" spans="2:9" x14ac:dyDescent="0.2">
      <c r="B40" s="21"/>
      <c r="C40" s="14"/>
      <c r="D40" s="22"/>
      <c r="E40" s="22"/>
      <c r="F40" s="22"/>
      <c r="G40" s="39"/>
      <c r="H40" s="25"/>
      <c r="I40" s="42"/>
    </row>
    <row r="41" spans="2:9" x14ac:dyDescent="0.2">
      <c r="B41" s="13"/>
      <c r="C41" s="14"/>
      <c r="D41" s="22"/>
      <c r="E41" s="22"/>
      <c r="F41" s="22"/>
      <c r="G41" s="39"/>
      <c r="H41" s="25"/>
      <c r="I41" s="42"/>
    </row>
    <row r="42" spans="2:9" x14ac:dyDescent="0.2">
      <c r="B42" s="13"/>
      <c r="C42" s="14"/>
      <c r="D42" s="22"/>
      <c r="E42" s="22"/>
      <c r="F42" s="22"/>
      <c r="G42" s="39"/>
      <c r="H42" s="25"/>
      <c r="I42" s="42"/>
    </row>
    <row r="43" spans="2:9" x14ac:dyDescent="0.2">
      <c r="B43" s="13"/>
      <c r="C43" s="14"/>
      <c r="D43" s="22"/>
      <c r="E43" s="22"/>
      <c r="F43" s="22"/>
      <c r="G43" s="39"/>
      <c r="H43" s="25"/>
      <c r="I43" s="42"/>
    </row>
    <row r="44" spans="2:9" x14ac:dyDescent="0.2">
      <c r="B44" s="13"/>
      <c r="C44" s="14"/>
      <c r="D44" s="22"/>
      <c r="E44" s="22"/>
      <c r="F44" s="22"/>
      <c r="G44" s="39"/>
      <c r="H44" s="25"/>
      <c r="I44" s="42"/>
    </row>
    <row r="45" spans="2:9" x14ac:dyDescent="0.2">
      <c r="B45" s="13"/>
      <c r="C45" s="14"/>
      <c r="D45" s="22"/>
      <c r="E45" s="22"/>
      <c r="F45" s="22"/>
      <c r="G45" s="48"/>
      <c r="H45" s="25"/>
      <c r="I45" s="42"/>
    </row>
    <row r="46" spans="2:9" x14ac:dyDescent="0.2">
      <c r="B46" s="13"/>
      <c r="C46" s="14"/>
      <c r="D46" s="22"/>
      <c r="E46" s="22"/>
      <c r="F46" s="22"/>
      <c r="G46" s="48"/>
      <c r="H46" s="25"/>
      <c r="I46" s="42"/>
    </row>
    <row r="47" spans="2:9" x14ac:dyDescent="0.2">
      <c r="B47" s="13"/>
      <c r="C47" s="14"/>
      <c r="D47" s="22"/>
      <c r="E47" s="22"/>
      <c r="F47" s="22"/>
      <c r="G47" s="48"/>
      <c r="H47" s="25"/>
      <c r="I47" s="42"/>
    </row>
    <row r="48" spans="2:9" x14ac:dyDescent="0.2">
      <c r="B48" s="13"/>
      <c r="C48" s="14"/>
      <c r="D48" s="22"/>
      <c r="E48" s="22"/>
      <c r="F48" s="22"/>
      <c r="G48" s="48"/>
      <c r="H48" s="25"/>
      <c r="I48" s="42"/>
    </row>
    <row r="49" spans="2:9" x14ac:dyDescent="0.2">
      <c r="B49" s="13"/>
      <c r="C49" s="14"/>
      <c r="D49" s="22"/>
      <c r="E49" s="22"/>
      <c r="F49" s="22"/>
      <c r="G49" s="48"/>
      <c r="H49" s="25"/>
      <c r="I49" s="42"/>
    </row>
    <row r="50" spans="2:9" x14ac:dyDescent="0.2">
      <c r="B50" s="13"/>
      <c r="C50" s="14"/>
      <c r="D50" s="22"/>
      <c r="E50" s="22"/>
      <c r="F50" s="22"/>
      <c r="G50" s="48"/>
      <c r="H50" s="25"/>
      <c r="I50" s="42"/>
    </row>
    <row r="51" spans="2:9" x14ac:dyDescent="0.2">
      <c r="B51" s="13"/>
      <c r="C51" s="14"/>
      <c r="D51" s="22"/>
      <c r="E51" s="22"/>
      <c r="F51" s="22"/>
      <c r="G51" s="48"/>
      <c r="H51" s="25"/>
      <c r="I51" s="42"/>
    </row>
    <row r="52" spans="2:9" x14ac:dyDescent="0.2">
      <c r="B52" s="13"/>
      <c r="C52" s="14"/>
      <c r="D52" s="22"/>
      <c r="E52" s="22"/>
      <c r="F52" s="22"/>
      <c r="G52" s="48"/>
      <c r="H52" s="25"/>
      <c r="I52" s="42"/>
    </row>
    <row r="53" spans="2:9" x14ac:dyDescent="0.2">
      <c r="B53" s="13"/>
      <c r="C53" s="14"/>
      <c r="D53" s="22"/>
      <c r="E53" s="22"/>
      <c r="F53" s="22"/>
      <c r="G53" s="48"/>
      <c r="H53" s="25"/>
      <c r="I53" s="42"/>
    </row>
    <row r="54" spans="2:9" x14ac:dyDescent="0.2">
      <c r="B54" s="13"/>
      <c r="C54" s="14"/>
      <c r="D54" s="22"/>
      <c r="E54" s="22"/>
      <c r="F54" s="22"/>
      <c r="G54" s="48"/>
      <c r="H54" s="25"/>
      <c r="I54" s="42"/>
    </row>
    <row r="55" spans="2:9" x14ac:dyDescent="0.2">
      <c r="B55" s="13"/>
      <c r="C55" s="14"/>
      <c r="D55" s="22"/>
      <c r="E55" s="22"/>
      <c r="F55" s="22"/>
      <c r="G55" s="48"/>
      <c r="H55" s="25"/>
      <c r="I55" s="42"/>
    </row>
    <row r="56" spans="2:9" x14ac:dyDescent="0.2">
      <c r="B56" s="13"/>
      <c r="C56" s="14"/>
      <c r="D56" s="22"/>
      <c r="E56" s="22"/>
      <c r="F56" s="22"/>
      <c r="G56" s="48"/>
      <c r="H56" s="25"/>
      <c r="I56" s="42"/>
    </row>
    <row r="57" spans="2:9" x14ac:dyDescent="0.2">
      <c r="B57" s="13"/>
      <c r="C57" s="14"/>
      <c r="D57" s="22"/>
      <c r="E57" s="22"/>
      <c r="F57" s="22"/>
      <c r="G57" s="48"/>
      <c r="H57" s="25"/>
      <c r="I57" s="42"/>
    </row>
    <row r="58" spans="2:9" x14ac:dyDescent="0.2">
      <c r="B58" s="13"/>
      <c r="C58" s="14"/>
      <c r="D58" s="22"/>
      <c r="E58" s="22"/>
      <c r="F58" s="22"/>
      <c r="G58" s="48"/>
      <c r="H58" s="25"/>
      <c r="I58" s="42"/>
    </row>
    <row r="59" spans="2:9" x14ac:dyDescent="0.2">
      <c r="B59" s="13"/>
      <c r="C59" s="14"/>
      <c r="D59" s="22"/>
      <c r="E59" s="22"/>
      <c r="F59" s="22"/>
      <c r="G59" s="48"/>
      <c r="H59" s="25"/>
      <c r="I59" s="42"/>
    </row>
    <row r="60" spans="2:9" x14ac:dyDescent="0.2">
      <c r="B60" s="13"/>
      <c r="C60" s="14"/>
      <c r="D60" s="22"/>
      <c r="E60" s="22"/>
      <c r="F60" s="22"/>
      <c r="G60" s="48"/>
      <c r="H60" s="25"/>
      <c r="I60" s="42"/>
    </row>
    <row r="61" spans="2:9" x14ac:dyDescent="0.2">
      <c r="B61" s="13"/>
      <c r="C61" s="14"/>
      <c r="D61" s="22"/>
      <c r="E61" s="22"/>
      <c r="F61" s="22"/>
      <c r="G61" s="48"/>
      <c r="H61" s="25"/>
      <c r="I61" s="42"/>
    </row>
    <row r="62" spans="2:9" x14ac:dyDescent="0.2">
      <c r="B62" s="13"/>
      <c r="C62" s="14"/>
      <c r="D62" s="22"/>
      <c r="E62" s="22"/>
      <c r="F62" s="22"/>
      <c r="G62" s="48"/>
      <c r="H62" s="25"/>
      <c r="I62" s="42"/>
    </row>
    <row r="63" spans="2:9" x14ac:dyDescent="0.2">
      <c r="B63" s="13"/>
      <c r="C63" s="14"/>
      <c r="D63" s="22"/>
      <c r="E63" s="22"/>
      <c r="F63" s="22"/>
      <c r="G63" s="48"/>
      <c r="H63" s="25"/>
      <c r="I63" s="42"/>
    </row>
    <row r="64" spans="2:9" x14ac:dyDescent="0.2">
      <c r="B64" s="13"/>
      <c r="C64" s="14"/>
      <c r="D64" s="22"/>
      <c r="E64" s="22"/>
      <c r="F64" s="22"/>
      <c r="G64" s="39"/>
      <c r="H64" s="25"/>
      <c r="I64" s="42"/>
    </row>
    <row r="65" spans="2:9" x14ac:dyDescent="0.2">
      <c r="B65" s="13"/>
      <c r="C65" s="14"/>
      <c r="D65" s="22"/>
      <c r="E65" s="22"/>
      <c r="F65" s="22"/>
      <c r="G65" s="39"/>
      <c r="H65" s="25"/>
      <c r="I65" s="42"/>
    </row>
    <row r="66" spans="2:9" x14ac:dyDescent="0.2">
      <c r="B66" s="13"/>
      <c r="C66" s="14"/>
      <c r="D66" s="22"/>
      <c r="E66" s="22"/>
      <c r="F66" s="22"/>
      <c r="G66" s="39"/>
      <c r="H66" s="25"/>
      <c r="I66" s="42"/>
    </row>
    <row r="67" spans="2:9" x14ac:dyDescent="0.2">
      <c r="B67" s="13"/>
      <c r="C67" s="14"/>
      <c r="D67" s="22"/>
      <c r="E67" s="22"/>
      <c r="F67" s="22"/>
      <c r="G67" s="39"/>
      <c r="H67" s="25"/>
      <c r="I67" s="42"/>
    </row>
    <row r="68" spans="2:9" x14ac:dyDescent="0.2">
      <c r="B68" s="13"/>
      <c r="C68" s="14"/>
      <c r="D68" s="22"/>
      <c r="E68" s="22"/>
      <c r="F68" s="22"/>
      <c r="G68" s="39"/>
      <c r="H68" s="25"/>
      <c r="I68" s="42"/>
    </row>
    <row r="69" spans="2:9" x14ac:dyDescent="0.2">
      <c r="B69" s="13"/>
      <c r="C69" s="14"/>
      <c r="D69" s="22"/>
      <c r="E69" s="22"/>
      <c r="F69" s="22"/>
      <c r="G69" s="39"/>
      <c r="H69" s="25"/>
      <c r="I69" s="42"/>
    </row>
    <row r="70" spans="2:9" x14ac:dyDescent="0.2">
      <c r="B70" s="13"/>
      <c r="C70" s="14"/>
      <c r="D70" s="22"/>
      <c r="E70" s="22"/>
      <c r="F70" s="22"/>
      <c r="G70" s="39"/>
      <c r="H70" s="25"/>
      <c r="I70" s="42"/>
    </row>
    <row r="71" spans="2:9" x14ac:dyDescent="0.2">
      <c r="B71" s="13"/>
      <c r="C71" s="14"/>
      <c r="D71" s="38"/>
      <c r="E71" s="38"/>
      <c r="F71" s="22"/>
      <c r="G71" s="39"/>
      <c r="H71" s="25"/>
      <c r="I71" s="42"/>
    </row>
    <row r="72" spans="2:9" x14ac:dyDescent="0.2">
      <c r="B72" s="13"/>
      <c r="C72" s="14"/>
      <c r="D72" s="22"/>
      <c r="E72" s="22"/>
      <c r="F72" s="38"/>
      <c r="G72" s="39"/>
      <c r="H72" s="25"/>
    </row>
    <row r="73" spans="2:9" x14ac:dyDescent="0.2">
      <c r="B73" s="13"/>
      <c r="C73" s="14"/>
      <c r="D73" s="38"/>
      <c r="E73" s="38"/>
      <c r="F73" s="22"/>
      <c r="G73" s="39"/>
      <c r="H73" s="25"/>
      <c r="I73" s="42"/>
    </row>
    <row r="74" spans="2:9" x14ac:dyDescent="0.2">
      <c r="B74" s="13"/>
      <c r="C74" s="14"/>
      <c r="D74" s="38"/>
      <c r="E74" s="38"/>
      <c r="F74" s="38"/>
      <c r="G74" s="39"/>
      <c r="H74" s="25"/>
      <c r="I74" s="49"/>
    </row>
    <row r="75" spans="2:9" ht="12.75" customHeight="1" x14ac:dyDescent="0.2">
      <c r="B75" s="13"/>
      <c r="C75" s="14"/>
      <c r="D75" s="22"/>
      <c r="E75" s="22"/>
      <c r="F75" s="38"/>
      <c r="G75" s="39"/>
      <c r="H75" s="25"/>
    </row>
    <row r="76" spans="2:9" x14ac:dyDescent="0.2">
      <c r="B76" s="13"/>
      <c r="C76" s="14"/>
      <c r="D76" s="22"/>
      <c r="E76" s="22"/>
      <c r="F76" s="22"/>
      <c r="G76" s="39"/>
      <c r="H76" s="25"/>
      <c r="I76" s="42"/>
    </row>
    <row r="77" spans="2:9" x14ac:dyDescent="0.2">
      <c r="B77" s="13"/>
      <c r="C77" s="14"/>
      <c r="D77" s="22"/>
      <c r="E77" s="22"/>
      <c r="F77" s="22"/>
      <c r="G77" s="39"/>
      <c r="H77" s="25"/>
      <c r="I77" s="42"/>
    </row>
    <row r="78" spans="2:9" x14ac:dyDescent="0.2">
      <c r="B78" s="13"/>
      <c r="C78" s="14"/>
      <c r="D78" s="22"/>
      <c r="E78" s="22"/>
      <c r="F78" s="22"/>
      <c r="G78" s="39"/>
      <c r="H78" s="25"/>
      <c r="I78" s="42"/>
    </row>
    <row r="79" spans="2:9" s="30" customFormat="1" ht="24.95" customHeight="1" x14ac:dyDescent="0.2">
      <c r="B79" s="84" t="str">
        <f>$B$10</f>
        <v>C13.14</v>
      </c>
      <c r="C79" s="31" t="s">
        <v>2708</v>
      </c>
      <c r="D79" s="32"/>
      <c r="E79" s="32"/>
      <c r="F79" s="33"/>
      <c r="G79" s="32"/>
      <c r="H79" s="34">
        <f>SUM(H9:H78)</f>
        <v>0</v>
      </c>
      <c r="I79" s="35"/>
    </row>
  </sheetData>
  <mergeCells count="6">
    <mergeCell ref="B1:C1"/>
    <mergeCell ref="F1:H1"/>
    <mergeCell ref="B2:C2"/>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960-E991-4DC3-8E72-E6EDA59186D6}">
  <sheetPr codeName="Sheet40"/>
  <dimension ref="B1:I62"/>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C14.1</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IF(D9="","",F9*G9)</f>
        <v/>
      </c>
      <c r="I9" s="18"/>
    </row>
    <row r="10" spans="2:9" x14ac:dyDescent="0.2">
      <c r="B10" s="71" t="s">
        <v>567</v>
      </c>
      <c r="C10" s="20" t="s">
        <v>568</v>
      </c>
      <c r="D10" s="22"/>
      <c r="E10" s="22"/>
      <c r="F10" s="22"/>
      <c r="G10" s="41"/>
      <c r="H10" s="17" t="str">
        <f t="shared" ref="H10:H61" si="0">IF(D10="","",F10*G10)</f>
        <v/>
      </c>
      <c r="I10" s="42"/>
    </row>
    <row r="11" spans="2:9" x14ac:dyDescent="0.2">
      <c r="B11" s="50"/>
      <c r="C11" s="14"/>
      <c r="D11" s="22"/>
      <c r="E11" s="22"/>
      <c r="F11" s="22"/>
      <c r="G11" s="41"/>
      <c r="H11" s="17" t="str">
        <f t="shared" si="0"/>
        <v/>
      </c>
      <c r="I11" s="42"/>
    </row>
    <row r="12" spans="2:9" ht="25.5" x14ac:dyDescent="0.2">
      <c r="B12" s="50" t="s">
        <v>569</v>
      </c>
      <c r="C12" s="14" t="s">
        <v>570</v>
      </c>
      <c r="D12" s="22"/>
      <c r="E12" s="22"/>
      <c r="F12" s="22"/>
      <c r="G12" s="41"/>
      <c r="H12" s="17" t="str">
        <f t="shared" si="0"/>
        <v/>
      </c>
      <c r="I12" s="42"/>
    </row>
    <row r="13" spans="2:9" x14ac:dyDescent="0.2">
      <c r="B13" s="50"/>
      <c r="C13" s="14"/>
      <c r="D13" s="22"/>
      <c r="E13" s="22"/>
      <c r="F13" s="22"/>
      <c r="G13" s="41"/>
      <c r="H13" s="17" t="str">
        <f t="shared" si="0"/>
        <v/>
      </c>
      <c r="I13" s="42"/>
    </row>
    <row r="14" spans="2:9" ht="38.25" x14ac:dyDescent="0.2">
      <c r="B14" s="50" t="s">
        <v>571</v>
      </c>
      <c r="C14" s="14" t="s">
        <v>572</v>
      </c>
      <c r="D14" s="22"/>
      <c r="E14" s="22"/>
      <c r="F14" s="23"/>
      <c r="G14" s="24"/>
      <c r="H14" s="17" t="str">
        <f t="shared" si="0"/>
        <v/>
      </c>
      <c r="I14" s="43"/>
    </row>
    <row r="15" spans="2:9" x14ac:dyDescent="0.2">
      <c r="B15" s="50"/>
      <c r="C15" s="14"/>
      <c r="D15" s="22"/>
      <c r="E15" s="22"/>
      <c r="F15" s="23"/>
      <c r="G15" s="24"/>
      <c r="H15" s="17" t="str">
        <f t="shared" si="0"/>
        <v/>
      </c>
      <c r="I15" s="43"/>
    </row>
    <row r="16" spans="2:9" x14ac:dyDescent="0.2">
      <c r="B16" s="50" t="s">
        <v>53</v>
      </c>
      <c r="C16" s="14" t="s">
        <v>573</v>
      </c>
      <c r="D16" s="22"/>
      <c r="E16" s="22"/>
      <c r="F16" s="23"/>
      <c r="G16" s="24"/>
      <c r="H16" s="17" t="str">
        <f t="shared" si="0"/>
        <v/>
      </c>
      <c r="I16" s="43"/>
    </row>
    <row r="17" spans="2:9" x14ac:dyDescent="0.2">
      <c r="B17" s="50"/>
      <c r="C17" s="14"/>
      <c r="D17" s="22"/>
      <c r="E17" s="22"/>
      <c r="F17" s="23"/>
      <c r="G17" s="24"/>
      <c r="H17" s="17" t="str">
        <f t="shared" si="0"/>
        <v/>
      </c>
      <c r="I17" s="43"/>
    </row>
    <row r="18" spans="2:9" x14ac:dyDescent="0.2">
      <c r="B18" s="50" t="s">
        <v>197</v>
      </c>
      <c r="C18" s="14" t="s">
        <v>574</v>
      </c>
      <c r="D18" s="22" t="s">
        <v>38</v>
      </c>
      <c r="E18" s="22"/>
      <c r="F18" s="23"/>
      <c r="G18" s="24"/>
      <c r="H18" s="17">
        <f t="shared" si="0"/>
        <v>0</v>
      </c>
      <c r="I18" s="43"/>
    </row>
    <row r="19" spans="2:9" x14ac:dyDescent="0.2">
      <c r="B19" s="50"/>
      <c r="C19" s="14"/>
      <c r="D19" s="22"/>
      <c r="E19" s="22"/>
      <c r="F19" s="23"/>
      <c r="G19" s="24"/>
      <c r="H19" s="17" t="str">
        <f t="shared" si="0"/>
        <v/>
      </c>
      <c r="I19" s="43"/>
    </row>
    <row r="20" spans="2:9" x14ac:dyDescent="0.2">
      <c r="B20" s="50" t="s">
        <v>198</v>
      </c>
      <c r="C20" s="14" t="s">
        <v>575</v>
      </c>
      <c r="D20" s="22" t="s">
        <v>38</v>
      </c>
      <c r="E20" s="22"/>
      <c r="F20" s="23"/>
      <c r="G20" s="24"/>
      <c r="H20" s="17">
        <f t="shared" si="0"/>
        <v>0</v>
      </c>
      <c r="I20" s="43"/>
    </row>
    <row r="21" spans="2:9" x14ac:dyDescent="0.2">
      <c r="B21" s="50"/>
      <c r="C21" s="14"/>
      <c r="D21" s="22"/>
      <c r="E21" s="22"/>
      <c r="F21" s="23"/>
      <c r="G21" s="24"/>
      <c r="H21" s="17" t="str">
        <f t="shared" si="0"/>
        <v/>
      </c>
      <c r="I21" s="43"/>
    </row>
    <row r="22" spans="2:9" x14ac:dyDescent="0.2">
      <c r="B22" s="50" t="s">
        <v>55</v>
      </c>
      <c r="C22" s="14" t="s">
        <v>576</v>
      </c>
      <c r="D22" s="22"/>
      <c r="E22" s="22"/>
      <c r="F22" s="23"/>
      <c r="G22" s="41"/>
      <c r="H22" s="17" t="str">
        <f t="shared" si="0"/>
        <v/>
      </c>
      <c r="I22" s="42"/>
    </row>
    <row r="23" spans="2:9" x14ac:dyDescent="0.2">
      <c r="B23" s="50"/>
      <c r="C23" s="14"/>
      <c r="D23" s="22"/>
      <c r="E23" s="22"/>
      <c r="F23" s="23"/>
      <c r="G23" s="41"/>
      <c r="H23" s="17" t="str">
        <f t="shared" si="0"/>
        <v/>
      </c>
      <c r="I23" s="42"/>
    </row>
    <row r="24" spans="2:9" x14ac:dyDescent="0.2">
      <c r="B24" s="50" t="s">
        <v>220</v>
      </c>
      <c r="C24" s="14" t="s">
        <v>574</v>
      </c>
      <c r="D24" s="22" t="s">
        <v>38</v>
      </c>
      <c r="E24" s="22"/>
      <c r="F24" s="23"/>
      <c r="G24" s="44"/>
      <c r="H24" s="17">
        <f t="shared" si="0"/>
        <v>0</v>
      </c>
      <c r="I24" s="42"/>
    </row>
    <row r="25" spans="2:9" x14ac:dyDescent="0.2">
      <c r="B25" s="50"/>
      <c r="C25" s="14"/>
      <c r="D25" s="22"/>
      <c r="E25" s="22"/>
      <c r="F25" s="23"/>
      <c r="G25" s="44"/>
      <c r="H25" s="17" t="str">
        <f t="shared" si="0"/>
        <v/>
      </c>
      <c r="I25" s="42"/>
    </row>
    <row r="26" spans="2:9" x14ac:dyDescent="0.2">
      <c r="B26" s="50" t="s">
        <v>221</v>
      </c>
      <c r="C26" s="14" t="s">
        <v>575</v>
      </c>
      <c r="D26" s="22" t="s">
        <v>38</v>
      </c>
      <c r="E26" s="22"/>
      <c r="F26" s="23"/>
      <c r="G26" s="41"/>
      <c r="H26" s="17">
        <f t="shared" si="0"/>
        <v>0</v>
      </c>
      <c r="I26" s="45"/>
    </row>
    <row r="27" spans="2:9" x14ac:dyDescent="0.2">
      <c r="B27" s="50"/>
      <c r="C27" s="14"/>
      <c r="D27" s="22"/>
      <c r="E27" s="38"/>
      <c r="F27" s="23"/>
      <c r="G27" s="46"/>
      <c r="H27" s="17" t="str">
        <f t="shared" si="0"/>
        <v/>
      </c>
    </row>
    <row r="28" spans="2:9" x14ac:dyDescent="0.2">
      <c r="B28" s="50" t="s">
        <v>577</v>
      </c>
      <c r="C28" s="14" t="s">
        <v>578</v>
      </c>
      <c r="D28" s="22"/>
      <c r="E28" s="38"/>
      <c r="F28" s="23"/>
      <c r="G28" s="46"/>
      <c r="H28" s="17" t="str">
        <f t="shared" si="0"/>
        <v/>
      </c>
    </row>
    <row r="29" spans="2:9" x14ac:dyDescent="0.2">
      <c r="B29" s="50"/>
      <c r="C29" s="14"/>
      <c r="D29" s="22"/>
      <c r="E29" s="38"/>
      <c r="F29" s="23"/>
      <c r="G29" s="39"/>
      <c r="H29" s="17" t="str">
        <f t="shared" si="0"/>
        <v/>
      </c>
    </row>
    <row r="30" spans="2:9" ht="25.5" x14ac:dyDescent="0.2">
      <c r="B30" s="50" t="s">
        <v>579</v>
      </c>
      <c r="C30" s="14" t="s">
        <v>584</v>
      </c>
      <c r="D30" s="22" t="s">
        <v>13</v>
      </c>
      <c r="E30" s="38"/>
      <c r="F30" s="23"/>
      <c r="G30" s="46"/>
      <c r="H30" s="17">
        <f t="shared" si="0"/>
        <v>0</v>
      </c>
    </row>
    <row r="31" spans="2:9" x14ac:dyDescent="0.2">
      <c r="B31" s="50"/>
      <c r="C31" s="14"/>
      <c r="D31" s="22"/>
      <c r="E31" s="38"/>
      <c r="F31" s="23"/>
      <c r="G31" s="46"/>
      <c r="H31" s="17" t="str">
        <f t="shared" si="0"/>
        <v/>
      </c>
    </row>
    <row r="32" spans="2:9" ht="25.5" x14ac:dyDescent="0.2">
      <c r="B32" s="50" t="s">
        <v>580</v>
      </c>
      <c r="C32" s="14" t="s">
        <v>585</v>
      </c>
      <c r="D32" s="22" t="s">
        <v>38</v>
      </c>
      <c r="E32" s="38"/>
      <c r="F32" s="23"/>
      <c r="G32" s="44"/>
      <c r="H32" s="17">
        <f t="shared" si="0"/>
        <v>0</v>
      </c>
    </row>
    <row r="33" spans="2:9" x14ac:dyDescent="0.2">
      <c r="B33" s="50"/>
      <c r="C33" s="14"/>
      <c r="D33" s="22"/>
      <c r="E33" s="38"/>
      <c r="F33" s="23"/>
      <c r="G33" s="44"/>
      <c r="H33" s="17" t="str">
        <f t="shared" si="0"/>
        <v/>
      </c>
    </row>
    <row r="34" spans="2:9" ht="25.5" x14ac:dyDescent="0.2">
      <c r="B34" s="50" t="s">
        <v>581</v>
      </c>
      <c r="C34" s="14" t="s">
        <v>586</v>
      </c>
      <c r="D34" s="22" t="s">
        <v>2719</v>
      </c>
      <c r="E34" s="38"/>
      <c r="F34" s="23"/>
      <c r="G34" s="46"/>
      <c r="H34" s="17">
        <f t="shared" si="0"/>
        <v>0</v>
      </c>
    </row>
    <row r="35" spans="2:9" x14ac:dyDescent="0.2">
      <c r="B35" s="50"/>
      <c r="C35" s="14"/>
      <c r="D35" s="22"/>
      <c r="E35" s="38"/>
      <c r="F35" s="23"/>
      <c r="G35" s="46"/>
      <c r="H35" s="17" t="str">
        <f t="shared" si="0"/>
        <v/>
      </c>
    </row>
    <row r="36" spans="2:9" ht="25.5" x14ac:dyDescent="0.2">
      <c r="B36" s="50" t="s">
        <v>582</v>
      </c>
      <c r="C36" s="14" t="s">
        <v>587</v>
      </c>
      <c r="D36" s="22" t="s">
        <v>2680</v>
      </c>
      <c r="E36" s="22"/>
      <c r="F36" s="23"/>
      <c r="G36" s="39"/>
      <c r="H36" s="17">
        <f t="shared" si="0"/>
        <v>0</v>
      </c>
      <c r="I36" s="43"/>
    </row>
    <row r="37" spans="2:9" x14ac:dyDescent="0.2">
      <c r="B37" s="50"/>
      <c r="C37" s="14"/>
      <c r="D37" s="22"/>
      <c r="E37" s="22"/>
      <c r="F37" s="23"/>
      <c r="G37" s="39"/>
      <c r="H37" s="17" t="str">
        <f t="shared" si="0"/>
        <v/>
      </c>
      <c r="I37" s="43"/>
    </row>
    <row r="38" spans="2:9" ht="25.5" x14ac:dyDescent="0.2">
      <c r="B38" s="50" t="s">
        <v>583</v>
      </c>
      <c r="C38" s="14" t="s">
        <v>588</v>
      </c>
      <c r="D38" s="22" t="s">
        <v>13</v>
      </c>
      <c r="E38" s="15"/>
      <c r="F38" s="26"/>
      <c r="G38" s="29"/>
      <c r="H38" s="17">
        <f t="shared" si="0"/>
        <v>0</v>
      </c>
      <c r="I38" s="18"/>
    </row>
    <row r="39" spans="2:9" s="37" customFormat="1" x14ac:dyDescent="0.2">
      <c r="B39" s="50"/>
      <c r="C39" s="14"/>
      <c r="D39" s="15"/>
      <c r="E39" s="15"/>
      <c r="F39" s="26"/>
      <c r="G39" s="29"/>
      <c r="H39" s="17" t="str">
        <f t="shared" si="0"/>
        <v/>
      </c>
      <c r="I39" s="18"/>
    </row>
    <row r="40" spans="2:9" ht="25.5" x14ac:dyDescent="0.2">
      <c r="B40" s="50" t="s">
        <v>589</v>
      </c>
      <c r="C40" s="14" t="s">
        <v>590</v>
      </c>
      <c r="D40" s="22" t="s">
        <v>13</v>
      </c>
      <c r="E40" s="22"/>
      <c r="F40" s="23"/>
      <c r="G40" s="39"/>
      <c r="H40" s="17">
        <f t="shared" si="0"/>
        <v>0</v>
      </c>
      <c r="I40" s="43"/>
    </row>
    <row r="41" spans="2:9" x14ac:dyDescent="0.2">
      <c r="B41" s="50"/>
      <c r="C41" s="14"/>
      <c r="D41" s="22"/>
      <c r="E41" s="22"/>
      <c r="F41" s="23"/>
      <c r="G41" s="39"/>
      <c r="H41" s="17" t="str">
        <f t="shared" si="0"/>
        <v/>
      </c>
      <c r="I41" s="43"/>
    </row>
    <row r="42" spans="2:9" x14ac:dyDescent="0.2">
      <c r="B42" s="50" t="s">
        <v>591</v>
      </c>
      <c r="C42" s="14" t="s">
        <v>592</v>
      </c>
      <c r="D42" s="22"/>
      <c r="E42" s="22"/>
      <c r="F42" s="23"/>
      <c r="G42" s="47"/>
      <c r="H42" s="17" t="str">
        <f t="shared" si="0"/>
        <v/>
      </c>
      <c r="I42" s="42"/>
    </row>
    <row r="43" spans="2:9" x14ac:dyDescent="0.2">
      <c r="B43" s="50"/>
      <c r="C43" s="14"/>
      <c r="D43" s="22"/>
      <c r="E43" s="22"/>
      <c r="F43" s="23"/>
      <c r="G43" s="47"/>
      <c r="H43" s="17" t="str">
        <f t="shared" si="0"/>
        <v/>
      </c>
      <c r="I43" s="42"/>
    </row>
    <row r="44" spans="2:9" ht="51" x14ac:dyDescent="0.2">
      <c r="B44" s="50" t="s">
        <v>593</v>
      </c>
      <c r="C44" s="14" t="s">
        <v>594</v>
      </c>
      <c r="D44" s="22" t="s">
        <v>2717</v>
      </c>
      <c r="E44" s="22"/>
      <c r="F44" s="23"/>
      <c r="G44" s="44"/>
      <c r="H44" s="17">
        <f t="shared" si="0"/>
        <v>0</v>
      </c>
      <c r="I44" s="42"/>
    </row>
    <row r="45" spans="2:9" x14ac:dyDescent="0.2">
      <c r="B45" s="50"/>
      <c r="C45" s="14"/>
      <c r="D45" s="22"/>
      <c r="E45" s="22"/>
      <c r="F45" s="23"/>
      <c r="G45" s="44"/>
      <c r="H45" s="17" t="str">
        <f t="shared" si="0"/>
        <v/>
      </c>
      <c r="I45" s="42"/>
    </row>
    <row r="46" spans="2:9" x14ac:dyDescent="0.2">
      <c r="B46" s="50" t="s">
        <v>595</v>
      </c>
      <c r="C46" s="14" t="s">
        <v>596</v>
      </c>
      <c r="D46" s="22" t="s">
        <v>28</v>
      </c>
      <c r="E46" s="22"/>
      <c r="F46" s="22"/>
      <c r="G46" s="41"/>
      <c r="H46" s="17">
        <f t="shared" si="0"/>
        <v>0</v>
      </c>
      <c r="I46" s="42"/>
    </row>
    <row r="47" spans="2:9" x14ac:dyDescent="0.2">
      <c r="B47" s="50"/>
      <c r="C47" s="14"/>
      <c r="D47" s="22"/>
      <c r="E47" s="22"/>
      <c r="F47" s="22"/>
      <c r="G47" s="41"/>
      <c r="H47" s="17" t="str">
        <f t="shared" si="0"/>
        <v/>
      </c>
      <c r="I47" s="42"/>
    </row>
    <row r="48" spans="2:9" ht="51" x14ac:dyDescent="0.2">
      <c r="B48" s="50" t="s">
        <v>597</v>
      </c>
      <c r="C48" s="14" t="s">
        <v>598</v>
      </c>
      <c r="D48" s="22" t="s">
        <v>13</v>
      </c>
      <c r="E48" s="22"/>
      <c r="F48" s="22"/>
      <c r="G48" s="39"/>
      <c r="H48" s="17">
        <f t="shared" si="0"/>
        <v>0</v>
      </c>
      <c r="I48" s="42"/>
    </row>
    <row r="49" spans="2:9" x14ac:dyDescent="0.2">
      <c r="B49" s="50"/>
      <c r="C49" s="14"/>
      <c r="D49" s="22"/>
      <c r="E49" s="22"/>
      <c r="F49" s="22"/>
      <c r="G49" s="39"/>
      <c r="H49" s="17" t="str">
        <f t="shared" si="0"/>
        <v/>
      </c>
      <c r="I49" s="42"/>
    </row>
    <row r="50" spans="2:9" ht="25.5" x14ac:dyDescent="0.2">
      <c r="B50" s="50" t="s">
        <v>599</v>
      </c>
      <c r="C50" s="14" t="s">
        <v>600</v>
      </c>
      <c r="D50" s="22" t="s">
        <v>38</v>
      </c>
      <c r="E50" s="22"/>
      <c r="F50" s="22"/>
      <c r="G50" s="39"/>
      <c r="H50" s="17">
        <f t="shared" si="0"/>
        <v>0</v>
      </c>
      <c r="I50" s="42"/>
    </row>
    <row r="51" spans="2:9" x14ac:dyDescent="0.2">
      <c r="B51" s="50"/>
      <c r="C51" s="14"/>
      <c r="D51" s="22"/>
      <c r="E51" s="22"/>
      <c r="F51" s="22"/>
      <c r="G51" s="39"/>
      <c r="H51" s="17" t="str">
        <f t="shared" si="0"/>
        <v/>
      </c>
      <c r="I51" s="42"/>
    </row>
    <row r="52" spans="2:9" ht="25.5" x14ac:dyDescent="0.2">
      <c r="B52" s="50" t="s">
        <v>601</v>
      </c>
      <c r="C52" s="14" t="s">
        <v>602</v>
      </c>
      <c r="D52" s="22" t="s">
        <v>13</v>
      </c>
      <c r="E52" s="22"/>
      <c r="F52" s="22"/>
      <c r="G52" s="39"/>
      <c r="H52" s="17">
        <f t="shared" si="0"/>
        <v>0</v>
      </c>
      <c r="I52" s="42"/>
    </row>
    <row r="53" spans="2:9" x14ac:dyDescent="0.2">
      <c r="B53" s="13"/>
      <c r="C53" s="14"/>
      <c r="D53" s="22"/>
      <c r="E53" s="22"/>
      <c r="F53" s="22"/>
      <c r="G53" s="39"/>
      <c r="H53" s="17" t="str">
        <f t="shared" si="0"/>
        <v/>
      </c>
      <c r="I53" s="42"/>
    </row>
    <row r="54" spans="2:9" x14ac:dyDescent="0.2">
      <c r="B54" s="13"/>
      <c r="C54" s="14"/>
      <c r="D54" s="22"/>
      <c r="E54" s="22"/>
      <c r="F54" s="22"/>
      <c r="G54" s="39"/>
      <c r="H54" s="17" t="str">
        <f t="shared" si="0"/>
        <v/>
      </c>
      <c r="I54" s="42"/>
    </row>
    <row r="55" spans="2:9" x14ac:dyDescent="0.2">
      <c r="B55" s="13"/>
      <c r="C55" s="14"/>
      <c r="D55" s="22"/>
      <c r="E55" s="22"/>
      <c r="F55" s="22"/>
      <c r="G55" s="39"/>
      <c r="H55" s="17" t="str">
        <f t="shared" si="0"/>
        <v/>
      </c>
      <c r="I55" s="42"/>
    </row>
    <row r="56" spans="2:9" x14ac:dyDescent="0.2">
      <c r="B56" s="13"/>
      <c r="C56" s="14"/>
      <c r="D56" s="22"/>
      <c r="E56" s="22"/>
      <c r="F56" s="22"/>
      <c r="G56" s="48"/>
      <c r="H56" s="17" t="str">
        <f t="shared" si="0"/>
        <v/>
      </c>
      <c r="I56" s="42"/>
    </row>
    <row r="57" spans="2:9" x14ac:dyDescent="0.2">
      <c r="B57" s="13"/>
      <c r="C57" s="14"/>
      <c r="D57" s="22"/>
      <c r="E57" s="22"/>
      <c r="F57" s="22"/>
      <c r="G57" s="48"/>
      <c r="H57" s="17" t="str">
        <f t="shared" si="0"/>
        <v/>
      </c>
      <c r="I57" s="42"/>
    </row>
    <row r="58" spans="2:9" x14ac:dyDescent="0.2">
      <c r="B58" s="21"/>
      <c r="C58" s="14"/>
      <c r="D58" s="22"/>
      <c r="E58" s="22"/>
      <c r="F58" s="22"/>
      <c r="G58" s="39"/>
      <c r="H58" s="17" t="str">
        <f t="shared" si="0"/>
        <v/>
      </c>
      <c r="I58" s="42"/>
    </row>
    <row r="59" spans="2:9" x14ac:dyDescent="0.2">
      <c r="B59" s="13"/>
      <c r="C59" s="14"/>
      <c r="D59" s="22"/>
      <c r="E59" s="22"/>
      <c r="F59" s="22"/>
      <c r="G59" s="39"/>
      <c r="H59" s="17" t="str">
        <f t="shared" si="0"/>
        <v/>
      </c>
      <c r="I59" s="42"/>
    </row>
    <row r="60" spans="2:9" x14ac:dyDescent="0.2">
      <c r="B60" s="13"/>
      <c r="C60" s="14"/>
      <c r="D60" s="22"/>
      <c r="E60" s="22"/>
      <c r="F60" s="22"/>
      <c r="G60" s="39"/>
      <c r="H60" s="17" t="str">
        <f t="shared" si="0"/>
        <v/>
      </c>
      <c r="I60" s="42"/>
    </row>
    <row r="61" spans="2:9" x14ac:dyDescent="0.2">
      <c r="B61" s="13"/>
      <c r="C61" s="14"/>
      <c r="D61" s="22"/>
      <c r="E61" s="22"/>
      <c r="F61" s="22"/>
      <c r="G61" s="39"/>
      <c r="H61" s="17" t="str">
        <f t="shared" si="0"/>
        <v/>
      </c>
      <c r="I61" s="42"/>
    </row>
    <row r="62" spans="2:9" s="30" customFormat="1" ht="24.95" customHeight="1" x14ac:dyDescent="0.2">
      <c r="B62" s="84" t="str">
        <f>$B$10</f>
        <v>C14.1</v>
      </c>
      <c r="C62" s="31" t="s">
        <v>2708</v>
      </c>
      <c r="D62" s="32"/>
      <c r="E62" s="32"/>
      <c r="F62" s="33"/>
      <c r="G62" s="32"/>
      <c r="H62" s="34">
        <f>SUM(H9:H61)</f>
        <v>0</v>
      </c>
      <c r="I62" s="35"/>
    </row>
  </sheetData>
  <mergeCells count="4">
    <mergeCell ref="F1:H1"/>
    <mergeCell ref="B5:G7"/>
    <mergeCell ref="H4:H7"/>
    <mergeCell ref="B4:G4"/>
  </mergeCells>
  <phoneticPr fontId="17"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ABEE-4D80-4DDA-9A94-DD34C57D566A}">
  <sheetPr codeName="Sheet41"/>
  <dimension ref="B1:I71"/>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C14.2</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IF(D9="","",F9*G9)</f>
        <v/>
      </c>
      <c r="I9" s="18"/>
    </row>
    <row r="10" spans="2:9" ht="25.5" x14ac:dyDescent="0.2">
      <c r="B10" s="71" t="s">
        <v>603</v>
      </c>
      <c r="C10" s="20" t="s">
        <v>604</v>
      </c>
      <c r="D10" s="22"/>
      <c r="E10" s="22"/>
      <c r="F10" s="22"/>
      <c r="G10" s="41"/>
      <c r="H10" s="17" t="str">
        <f t="shared" ref="H10:H70" si="0">IF(D10="","",F10*G10)</f>
        <v/>
      </c>
      <c r="I10" s="42"/>
    </row>
    <row r="11" spans="2:9" x14ac:dyDescent="0.2">
      <c r="B11" s="50"/>
      <c r="C11" s="14"/>
      <c r="D11" s="22"/>
      <c r="E11" s="22"/>
      <c r="F11" s="22"/>
      <c r="G11" s="41"/>
      <c r="H11" s="17" t="str">
        <f t="shared" si="0"/>
        <v/>
      </c>
      <c r="I11" s="42"/>
    </row>
    <row r="12" spans="2:9" x14ac:dyDescent="0.2">
      <c r="B12" s="50" t="s">
        <v>605</v>
      </c>
      <c r="C12" s="14" t="s">
        <v>606</v>
      </c>
      <c r="D12" s="22"/>
      <c r="E12" s="22"/>
      <c r="F12" s="22"/>
      <c r="G12" s="41"/>
      <c r="H12" s="17" t="str">
        <f t="shared" si="0"/>
        <v/>
      </c>
      <c r="I12" s="42"/>
    </row>
    <row r="13" spans="2:9" x14ac:dyDescent="0.2">
      <c r="B13" s="50"/>
      <c r="C13" s="14"/>
      <c r="D13" s="22"/>
      <c r="E13" s="22"/>
      <c r="F13" s="22"/>
      <c r="G13" s="41"/>
      <c r="H13" s="17" t="str">
        <f t="shared" si="0"/>
        <v/>
      </c>
      <c r="I13" s="42"/>
    </row>
    <row r="14" spans="2:9" ht="14.25" x14ac:dyDescent="0.2">
      <c r="B14" s="50" t="s">
        <v>607</v>
      </c>
      <c r="C14" s="14" t="s">
        <v>608</v>
      </c>
      <c r="D14" s="22" t="s">
        <v>86</v>
      </c>
      <c r="E14" s="22"/>
      <c r="F14" s="23"/>
      <c r="G14" s="24"/>
      <c r="H14" s="17">
        <f t="shared" si="0"/>
        <v>0</v>
      </c>
      <c r="I14" s="43"/>
    </row>
    <row r="15" spans="2:9" x14ac:dyDescent="0.2">
      <c r="B15" s="50"/>
      <c r="C15" s="14"/>
      <c r="D15" s="22"/>
      <c r="E15" s="22"/>
      <c r="F15" s="23"/>
      <c r="G15" s="24"/>
      <c r="H15" s="17" t="str">
        <f t="shared" si="0"/>
        <v/>
      </c>
      <c r="I15" s="43"/>
    </row>
    <row r="16" spans="2:9" ht="14.25" x14ac:dyDescent="0.2">
      <c r="B16" s="50" t="s">
        <v>609</v>
      </c>
      <c r="C16" s="14" t="s">
        <v>612</v>
      </c>
      <c r="D16" s="22" t="s">
        <v>86</v>
      </c>
      <c r="E16" s="22"/>
      <c r="F16" s="23"/>
      <c r="G16" s="24"/>
      <c r="H16" s="17">
        <f t="shared" si="0"/>
        <v>0</v>
      </c>
      <c r="I16" s="43"/>
    </row>
    <row r="17" spans="2:9" x14ac:dyDescent="0.2">
      <c r="B17" s="50"/>
      <c r="C17" s="14"/>
      <c r="D17" s="22"/>
      <c r="E17" s="22"/>
      <c r="F17" s="23"/>
      <c r="G17" s="24"/>
      <c r="H17" s="17" t="str">
        <f t="shared" si="0"/>
        <v/>
      </c>
      <c r="I17" s="43"/>
    </row>
    <row r="18" spans="2:9" ht="25.5" x14ac:dyDescent="0.2">
      <c r="B18" s="50" t="s">
        <v>610</v>
      </c>
      <c r="C18" s="14" t="s">
        <v>613</v>
      </c>
      <c r="D18" s="22" t="s">
        <v>38</v>
      </c>
      <c r="E18" s="22"/>
      <c r="F18" s="23"/>
      <c r="G18" s="24"/>
      <c r="H18" s="17">
        <f t="shared" si="0"/>
        <v>0</v>
      </c>
      <c r="I18" s="43"/>
    </row>
    <row r="19" spans="2:9" x14ac:dyDescent="0.2">
      <c r="B19" s="50"/>
      <c r="C19" s="14"/>
      <c r="D19" s="22"/>
      <c r="E19" s="22"/>
      <c r="F19" s="23"/>
      <c r="G19" s="24"/>
      <c r="H19" s="17" t="str">
        <f t="shared" si="0"/>
        <v/>
      </c>
      <c r="I19" s="43"/>
    </row>
    <row r="20" spans="2:9" ht="25.5" x14ac:dyDescent="0.2">
      <c r="B20" s="50" t="s">
        <v>611</v>
      </c>
      <c r="C20" s="14" t="s">
        <v>613</v>
      </c>
      <c r="D20" s="22" t="s">
        <v>6</v>
      </c>
      <c r="E20" s="22"/>
      <c r="F20" s="23"/>
      <c r="G20" s="24"/>
      <c r="H20" s="17">
        <f t="shared" si="0"/>
        <v>0</v>
      </c>
      <c r="I20" s="43"/>
    </row>
    <row r="21" spans="2:9" x14ac:dyDescent="0.2">
      <c r="B21" s="50"/>
      <c r="C21" s="14"/>
      <c r="D21" s="22"/>
      <c r="E21" s="22"/>
      <c r="F21" s="23"/>
      <c r="G21" s="41"/>
      <c r="H21" s="17" t="str">
        <f t="shared" si="0"/>
        <v/>
      </c>
      <c r="I21" s="42"/>
    </row>
    <row r="22" spans="2:9" ht="14.25" x14ac:dyDescent="0.2">
      <c r="B22" s="50" t="s">
        <v>614</v>
      </c>
      <c r="C22" s="14" t="s">
        <v>2718</v>
      </c>
      <c r="D22" s="22" t="s">
        <v>86</v>
      </c>
      <c r="E22" s="22"/>
      <c r="F22" s="23"/>
      <c r="G22" s="44"/>
      <c r="H22" s="17">
        <f t="shared" si="0"/>
        <v>0</v>
      </c>
      <c r="I22" s="42"/>
    </row>
    <row r="23" spans="2:9" x14ac:dyDescent="0.2">
      <c r="B23" s="50"/>
      <c r="C23" s="14"/>
      <c r="D23" s="22"/>
      <c r="E23" s="22"/>
      <c r="F23" s="23"/>
      <c r="G23" s="41"/>
      <c r="H23" s="17" t="str">
        <f t="shared" si="0"/>
        <v/>
      </c>
      <c r="I23" s="45"/>
    </row>
    <row r="24" spans="2:9" x14ac:dyDescent="0.2">
      <c r="B24" s="50" t="s">
        <v>615</v>
      </c>
      <c r="C24" s="14" t="s">
        <v>616</v>
      </c>
      <c r="D24" s="22"/>
      <c r="E24" s="38"/>
      <c r="F24" s="23"/>
      <c r="G24" s="46"/>
      <c r="H24" s="17" t="str">
        <f t="shared" si="0"/>
        <v/>
      </c>
    </row>
    <row r="25" spans="2:9" x14ac:dyDescent="0.2">
      <c r="B25" s="50"/>
      <c r="C25" s="14"/>
      <c r="D25" s="22"/>
      <c r="E25" s="38"/>
      <c r="F25" s="23"/>
      <c r="G25" s="46"/>
      <c r="H25" s="17" t="str">
        <f t="shared" si="0"/>
        <v/>
      </c>
    </row>
    <row r="26" spans="2:9" x14ac:dyDescent="0.2">
      <c r="B26" s="50" t="s">
        <v>617</v>
      </c>
      <c r="C26" s="14" t="s">
        <v>618</v>
      </c>
      <c r="D26" s="22"/>
      <c r="E26" s="38"/>
      <c r="F26" s="23"/>
      <c r="G26" s="39"/>
      <c r="H26" s="17" t="str">
        <f t="shared" si="0"/>
        <v/>
      </c>
    </row>
    <row r="27" spans="2:9" x14ac:dyDescent="0.2">
      <c r="B27" s="50"/>
      <c r="C27" s="14"/>
      <c r="D27" s="22"/>
      <c r="E27" s="38"/>
      <c r="F27" s="23"/>
      <c r="G27" s="46"/>
      <c r="H27" s="17" t="str">
        <f t="shared" si="0"/>
        <v/>
      </c>
    </row>
    <row r="28" spans="2:9" ht="25.5" x14ac:dyDescent="0.2">
      <c r="B28" s="50" t="s">
        <v>619</v>
      </c>
      <c r="C28" s="14" t="s">
        <v>613</v>
      </c>
      <c r="D28" s="22" t="s">
        <v>38</v>
      </c>
      <c r="E28" s="38"/>
      <c r="F28" s="23"/>
      <c r="G28" s="44"/>
      <c r="H28" s="17">
        <f t="shared" si="0"/>
        <v>0</v>
      </c>
    </row>
    <row r="29" spans="2:9" x14ac:dyDescent="0.2">
      <c r="B29" s="50"/>
      <c r="C29" s="14"/>
      <c r="D29" s="22"/>
      <c r="E29" s="38"/>
      <c r="F29" s="23"/>
      <c r="G29" s="44"/>
      <c r="H29" s="17" t="str">
        <f t="shared" si="0"/>
        <v/>
      </c>
    </row>
    <row r="30" spans="2:9" ht="25.5" x14ac:dyDescent="0.2">
      <c r="B30" s="50" t="s">
        <v>620</v>
      </c>
      <c r="C30" s="14" t="s">
        <v>613</v>
      </c>
      <c r="D30" s="22" t="s">
        <v>6</v>
      </c>
      <c r="E30" s="38"/>
      <c r="F30" s="23"/>
      <c r="G30" s="46"/>
      <c r="H30" s="17">
        <f t="shared" si="0"/>
        <v>0</v>
      </c>
    </row>
    <row r="31" spans="2:9" x14ac:dyDescent="0.2">
      <c r="B31" s="50"/>
      <c r="C31" s="14"/>
      <c r="D31" s="22"/>
      <c r="E31" s="22"/>
      <c r="F31" s="23"/>
      <c r="G31" s="39"/>
      <c r="H31" s="17" t="str">
        <f t="shared" si="0"/>
        <v/>
      </c>
      <c r="I31" s="43"/>
    </row>
    <row r="32" spans="2:9" x14ac:dyDescent="0.2">
      <c r="B32" s="50" t="s">
        <v>621</v>
      </c>
      <c r="C32" s="14" t="s">
        <v>622</v>
      </c>
      <c r="D32" s="22"/>
      <c r="E32" s="15"/>
      <c r="F32" s="26"/>
      <c r="G32" s="29"/>
      <c r="H32" s="17" t="str">
        <f t="shared" si="0"/>
        <v/>
      </c>
      <c r="I32" s="18"/>
    </row>
    <row r="33" spans="2:9" s="37" customFormat="1" x14ac:dyDescent="0.2">
      <c r="B33" s="50"/>
      <c r="C33" s="14"/>
      <c r="D33" s="15"/>
      <c r="E33" s="15"/>
      <c r="F33" s="26"/>
      <c r="G33" s="29"/>
      <c r="H33" s="17" t="str">
        <f t="shared" si="0"/>
        <v/>
      </c>
      <c r="I33" s="18"/>
    </row>
    <row r="34" spans="2:9" ht="25.5" x14ac:dyDescent="0.2">
      <c r="B34" s="50" t="s">
        <v>623</v>
      </c>
      <c r="C34" s="14" t="s">
        <v>624</v>
      </c>
      <c r="D34" s="22" t="s">
        <v>38</v>
      </c>
      <c r="E34" s="22"/>
      <c r="F34" s="23"/>
      <c r="G34" s="39"/>
      <c r="H34" s="17">
        <f t="shared" si="0"/>
        <v>0</v>
      </c>
      <c r="I34" s="43"/>
    </row>
    <row r="35" spans="2:9" x14ac:dyDescent="0.2">
      <c r="B35" s="50"/>
      <c r="C35" s="14"/>
      <c r="D35" s="22"/>
      <c r="E35" s="22"/>
      <c r="F35" s="23"/>
      <c r="G35" s="39"/>
      <c r="H35" s="17" t="str">
        <f t="shared" si="0"/>
        <v/>
      </c>
      <c r="I35" s="43"/>
    </row>
    <row r="36" spans="2:9" x14ac:dyDescent="0.2">
      <c r="B36" s="50" t="s">
        <v>625</v>
      </c>
      <c r="C36" s="14" t="s">
        <v>626</v>
      </c>
      <c r="D36" s="22"/>
      <c r="E36" s="22"/>
      <c r="F36" s="23"/>
      <c r="G36" s="47"/>
      <c r="H36" s="17" t="str">
        <f t="shared" si="0"/>
        <v/>
      </c>
      <c r="I36" s="42"/>
    </row>
    <row r="37" spans="2:9" x14ac:dyDescent="0.2">
      <c r="B37" s="50"/>
      <c r="C37" s="14"/>
      <c r="D37" s="22"/>
      <c r="E37" s="22"/>
      <c r="F37" s="23"/>
      <c r="G37" s="47"/>
      <c r="H37" s="17" t="str">
        <f t="shared" si="0"/>
        <v/>
      </c>
      <c r="I37" s="42"/>
    </row>
    <row r="38" spans="2:9" ht="25.5" x14ac:dyDescent="0.2">
      <c r="B38" s="50" t="s">
        <v>627</v>
      </c>
      <c r="C38" s="14" t="s">
        <v>624</v>
      </c>
      <c r="D38" s="22" t="s">
        <v>38</v>
      </c>
      <c r="E38" s="22"/>
      <c r="F38" s="23"/>
      <c r="G38" s="44"/>
      <c r="H38" s="17">
        <f t="shared" si="0"/>
        <v>0</v>
      </c>
      <c r="I38" s="42"/>
    </row>
    <row r="39" spans="2:9" x14ac:dyDescent="0.2">
      <c r="B39" s="50"/>
      <c r="C39" s="14"/>
      <c r="D39" s="22"/>
      <c r="E39" s="22"/>
      <c r="F39" s="23"/>
      <c r="G39" s="44"/>
      <c r="H39" s="17" t="str">
        <f t="shared" si="0"/>
        <v/>
      </c>
      <c r="I39" s="42"/>
    </row>
    <row r="40" spans="2:9" x14ac:dyDescent="0.2">
      <c r="B40" s="50" t="s">
        <v>628</v>
      </c>
      <c r="C40" s="14" t="s">
        <v>629</v>
      </c>
      <c r="D40" s="22"/>
      <c r="E40" s="22"/>
      <c r="F40" s="22"/>
      <c r="G40" s="41"/>
      <c r="H40" s="17" t="str">
        <f t="shared" si="0"/>
        <v/>
      </c>
      <c r="I40" s="42"/>
    </row>
    <row r="41" spans="2:9" x14ac:dyDescent="0.2">
      <c r="B41" s="50"/>
      <c r="C41" s="14"/>
      <c r="D41" s="22"/>
      <c r="E41" s="22"/>
      <c r="F41" s="22"/>
      <c r="G41" s="41"/>
      <c r="H41" s="17" t="str">
        <f t="shared" si="0"/>
        <v/>
      </c>
      <c r="I41" s="42"/>
    </row>
    <row r="42" spans="2:9" ht="14.25" x14ac:dyDescent="0.2">
      <c r="B42" s="50" t="s">
        <v>630</v>
      </c>
      <c r="C42" s="14" t="s">
        <v>616</v>
      </c>
      <c r="D42" s="22" t="s">
        <v>86</v>
      </c>
      <c r="E42" s="22"/>
      <c r="F42" s="22"/>
      <c r="G42" s="39"/>
      <c r="H42" s="17">
        <f t="shared" si="0"/>
        <v>0</v>
      </c>
      <c r="I42" s="42"/>
    </row>
    <row r="43" spans="2:9" x14ac:dyDescent="0.2">
      <c r="B43" s="50"/>
      <c r="C43" s="14"/>
      <c r="D43" s="22"/>
      <c r="E43" s="22"/>
      <c r="F43" s="22"/>
      <c r="G43" s="39"/>
      <c r="H43" s="17" t="str">
        <f t="shared" si="0"/>
        <v/>
      </c>
      <c r="I43" s="42"/>
    </row>
    <row r="44" spans="2:9" x14ac:dyDescent="0.2">
      <c r="B44" s="50" t="s">
        <v>631</v>
      </c>
      <c r="C44" s="14" t="s">
        <v>632</v>
      </c>
      <c r="D44" s="22"/>
      <c r="E44" s="22"/>
      <c r="F44" s="22"/>
      <c r="G44" s="39"/>
      <c r="H44" s="17" t="str">
        <f t="shared" si="0"/>
        <v/>
      </c>
      <c r="I44" s="42"/>
    </row>
    <row r="45" spans="2:9" x14ac:dyDescent="0.2">
      <c r="B45" s="50"/>
      <c r="C45" s="14"/>
      <c r="D45" s="22"/>
      <c r="E45" s="22"/>
      <c r="F45" s="22"/>
      <c r="G45" s="39"/>
      <c r="H45" s="17" t="str">
        <f t="shared" si="0"/>
        <v/>
      </c>
      <c r="I45" s="42"/>
    </row>
    <row r="46" spans="2:9" ht="14.25" x14ac:dyDescent="0.2">
      <c r="B46" s="50" t="s">
        <v>633</v>
      </c>
      <c r="C46" s="14" t="s">
        <v>616</v>
      </c>
      <c r="D46" s="22" t="s">
        <v>86</v>
      </c>
      <c r="E46" s="22"/>
      <c r="F46" s="22"/>
      <c r="G46" s="39"/>
      <c r="H46" s="17">
        <f t="shared" si="0"/>
        <v>0</v>
      </c>
      <c r="I46" s="42"/>
    </row>
    <row r="47" spans="2:9" x14ac:dyDescent="0.2">
      <c r="B47" s="50"/>
      <c r="C47" s="14"/>
      <c r="D47" s="22"/>
      <c r="E47" s="22"/>
      <c r="F47" s="22"/>
      <c r="G47" s="39"/>
      <c r="H47" s="17" t="str">
        <f t="shared" si="0"/>
        <v/>
      </c>
      <c r="I47" s="42"/>
    </row>
    <row r="48" spans="2:9" x14ac:dyDescent="0.2">
      <c r="B48" s="50" t="s">
        <v>634</v>
      </c>
      <c r="C48" s="14" t="s">
        <v>635</v>
      </c>
      <c r="D48" s="22"/>
      <c r="E48" s="22"/>
      <c r="F48" s="22"/>
      <c r="G48" s="39"/>
      <c r="H48" s="17" t="str">
        <f t="shared" si="0"/>
        <v/>
      </c>
      <c r="I48" s="42"/>
    </row>
    <row r="49" spans="2:9" x14ac:dyDescent="0.2">
      <c r="B49" s="50"/>
      <c r="C49" s="14"/>
      <c r="D49" s="22"/>
      <c r="E49" s="22"/>
      <c r="F49" s="22"/>
      <c r="G49" s="39"/>
      <c r="H49" s="17" t="str">
        <f t="shared" si="0"/>
        <v/>
      </c>
      <c r="I49" s="42"/>
    </row>
    <row r="50" spans="2:9" ht="14.25" x14ac:dyDescent="0.2">
      <c r="B50" s="50" t="s">
        <v>636</v>
      </c>
      <c r="C50" s="14" t="s">
        <v>616</v>
      </c>
      <c r="D50" s="22" t="s">
        <v>86</v>
      </c>
      <c r="E50" s="22"/>
      <c r="F50" s="22"/>
      <c r="G50" s="48"/>
      <c r="H50" s="17">
        <f t="shared" si="0"/>
        <v>0</v>
      </c>
      <c r="I50" s="42"/>
    </row>
    <row r="51" spans="2:9" x14ac:dyDescent="0.2">
      <c r="B51" s="50"/>
      <c r="C51" s="14"/>
      <c r="D51" s="22"/>
      <c r="E51" s="22"/>
      <c r="F51" s="22"/>
      <c r="G51" s="48"/>
      <c r="H51" s="17" t="str">
        <f t="shared" si="0"/>
        <v/>
      </c>
      <c r="I51" s="42"/>
    </row>
    <row r="52" spans="2:9" x14ac:dyDescent="0.2">
      <c r="B52" s="50"/>
      <c r="C52" s="14"/>
      <c r="D52" s="22"/>
      <c r="E52" s="22"/>
      <c r="F52" s="22"/>
      <c r="G52" s="39"/>
      <c r="H52" s="17" t="str">
        <f t="shared" si="0"/>
        <v/>
      </c>
      <c r="I52" s="42"/>
    </row>
    <row r="53" spans="2:9" x14ac:dyDescent="0.2">
      <c r="B53" s="50"/>
      <c r="C53" s="14"/>
      <c r="D53" s="22"/>
      <c r="E53" s="22"/>
      <c r="F53" s="22"/>
      <c r="G53" s="39"/>
      <c r="H53" s="17" t="str">
        <f t="shared" si="0"/>
        <v/>
      </c>
      <c r="I53" s="42"/>
    </row>
    <row r="54" spans="2:9" x14ac:dyDescent="0.2">
      <c r="B54" s="50"/>
      <c r="C54" s="14"/>
      <c r="D54" s="22"/>
      <c r="E54" s="22"/>
      <c r="F54" s="22"/>
      <c r="G54" s="39"/>
      <c r="H54" s="17" t="str">
        <f t="shared" si="0"/>
        <v/>
      </c>
      <c r="I54" s="42"/>
    </row>
    <row r="55" spans="2:9" x14ac:dyDescent="0.2">
      <c r="B55" s="50"/>
      <c r="C55" s="14"/>
      <c r="D55" s="22"/>
      <c r="E55" s="22"/>
      <c r="F55" s="22"/>
      <c r="G55" s="39"/>
      <c r="H55" s="17" t="str">
        <f t="shared" si="0"/>
        <v/>
      </c>
      <c r="I55" s="42"/>
    </row>
    <row r="56" spans="2:9" x14ac:dyDescent="0.2">
      <c r="B56" s="50"/>
      <c r="C56" s="14"/>
      <c r="D56" s="22"/>
      <c r="E56" s="22"/>
      <c r="F56" s="22"/>
      <c r="G56" s="39"/>
      <c r="H56" s="17" t="str">
        <f t="shared" si="0"/>
        <v/>
      </c>
      <c r="I56" s="42"/>
    </row>
    <row r="57" spans="2:9" x14ac:dyDescent="0.2">
      <c r="B57" s="50"/>
      <c r="C57" s="14"/>
      <c r="D57" s="22"/>
      <c r="E57" s="22"/>
      <c r="F57" s="22"/>
      <c r="G57" s="39"/>
      <c r="H57" s="17" t="str">
        <f t="shared" si="0"/>
        <v/>
      </c>
      <c r="I57" s="42"/>
    </row>
    <row r="58" spans="2:9" x14ac:dyDescent="0.2">
      <c r="B58" s="50"/>
      <c r="C58" s="14"/>
      <c r="D58" s="38"/>
      <c r="E58" s="38"/>
      <c r="F58" s="38"/>
      <c r="G58" s="39"/>
      <c r="H58" s="17" t="str">
        <f t="shared" si="0"/>
        <v/>
      </c>
    </row>
    <row r="59" spans="2:9" x14ac:dyDescent="0.2">
      <c r="B59" s="50"/>
      <c r="C59" s="14"/>
      <c r="D59" s="22"/>
      <c r="E59" s="22"/>
      <c r="F59" s="22"/>
      <c r="G59" s="39"/>
      <c r="H59" s="17" t="str">
        <f t="shared" si="0"/>
        <v/>
      </c>
      <c r="I59" s="42"/>
    </row>
    <row r="60" spans="2:9" x14ac:dyDescent="0.2">
      <c r="B60" s="50"/>
      <c r="C60" s="14"/>
      <c r="D60" s="38"/>
      <c r="E60" s="38"/>
      <c r="F60" s="38"/>
      <c r="G60" s="39"/>
      <c r="H60" s="17" t="str">
        <f t="shared" si="0"/>
        <v/>
      </c>
      <c r="I60" s="49"/>
    </row>
    <row r="61" spans="2:9" x14ac:dyDescent="0.2">
      <c r="B61" s="50"/>
      <c r="C61" s="14"/>
      <c r="D61" s="38"/>
      <c r="E61" s="38"/>
      <c r="F61" s="38"/>
      <c r="G61" s="39"/>
      <c r="H61" s="17" t="str">
        <f t="shared" si="0"/>
        <v/>
      </c>
    </row>
    <row r="62" spans="2:9" x14ac:dyDescent="0.2">
      <c r="B62" s="50"/>
      <c r="C62" s="14"/>
      <c r="D62" s="22"/>
      <c r="E62" s="22"/>
      <c r="F62" s="22"/>
      <c r="G62" s="39"/>
      <c r="H62" s="17" t="str">
        <f t="shared" si="0"/>
        <v/>
      </c>
      <c r="I62" s="42"/>
    </row>
    <row r="63" spans="2:9" x14ac:dyDescent="0.2">
      <c r="B63" s="50"/>
      <c r="C63" s="14"/>
      <c r="D63" s="22"/>
      <c r="E63" s="22"/>
      <c r="F63" s="22"/>
      <c r="G63" s="39"/>
      <c r="H63" s="17" t="str">
        <f t="shared" si="0"/>
        <v/>
      </c>
      <c r="I63" s="42"/>
    </row>
    <row r="64" spans="2:9" x14ac:dyDescent="0.2">
      <c r="B64" s="50"/>
      <c r="C64" s="14"/>
      <c r="D64" s="22"/>
      <c r="E64" s="22"/>
      <c r="F64" s="22"/>
      <c r="G64" s="39"/>
      <c r="H64" s="17" t="str">
        <f t="shared" si="0"/>
        <v/>
      </c>
      <c r="I64" s="42"/>
    </row>
    <row r="65" spans="2:9" x14ac:dyDescent="0.2">
      <c r="B65" s="50"/>
      <c r="C65" s="14"/>
      <c r="D65" s="22"/>
      <c r="E65" s="22"/>
      <c r="F65" s="22"/>
      <c r="G65" s="39"/>
      <c r="H65" s="17" t="str">
        <f t="shared" si="0"/>
        <v/>
      </c>
      <c r="I65" s="42"/>
    </row>
    <row r="66" spans="2:9" x14ac:dyDescent="0.2">
      <c r="B66" s="50"/>
      <c r="C66" s="14"/>
      <c r="D66" s="22"/>
      <c r="E66" s="22"/>
      <c r="F66" s="22"/>
      <c r="G66" s="39"/>
      <c r="H66" s="17" t="str">
        <f t="shared" si="0"/>
        <v/>
      </c>
      <c r="I66" s="42"/>
    </row>
    <row r="67" spans="2:9" x14ac:dyDescent="0.2">
      <c r="B67" s="50"/>
      <c r="C67" s="14"/>
      <c r="D67" s="22"/>
      <c r="E67" s="22"/>
      <c r="F67" s="22"/>
      <c r="G67" s="39"/>
      <c r="H67" s="17" t="str">
        <f t="shared" si="0"/>
        <v/>
      </c>
      <c r="I67" s="42"/>
    </row>
    <row r="68" spans="2:9" x14ac:dyDescent="0.2">
      <c r="B68" s="50"/>
      <c r="C68" s="14"/>
      <c r="D68" s="22"/>
      <c r="E68" s="22"/>
      <c r="F68" s="22"/>
      <c r="G68" s="39"/>
      <c r="H68" s="17" t="str">
        <f t="shared" si="0"/>
        <v/>
      </c>
      <c r="I68" s="42"/>
    </row>
    <row r="69" spans="2:9" x14ac:dyDescent="0.2">
      <c r="B69" s="13"/>
      <c r="C69" s="14"/>
      <c r="D69" s="22"/>
      <c r="E69" s="22"/>
      <c r="F69" s="22"/>
      <c r="G69" s="39"/>
      <c r="H69" s="17" t="str">
        <f t="shared" si="0"/>
        <v/>
      </c>
      <c r="I69" s="42"/>
    </row>
    <row r="70" spans="2:9" x14ac:dyDescent="0.2">
      <c r="B70" s="21"/>
      <c r="C70" s="14"/>
      <c r="D70" s="22"/>
      <c r="E70" s="22"/>
      <c r="F70" s="22"/>
      <c r="G70" s="39"/>
      <c r="H70" s="17" t="str">
        <f t="shared" si="0"/>
        <v/>
      </c>
      <c r="I70" s="42"/>
    </row>
    <row r="71" spans="2:9" s="30" customFormat="1" ht="24.95" customHeight="1" x14ac:dyDescent="0.2">
      <c r="B71" s="84" t="str">
        <f>$B$10</f>
        <v>C14.2</v>
      </c>
      <c r="C71" s="31" t="s">
        <v>2708</v>
      </c>
      <c r="D71" s="32"/>
      <c r="E71" s="32"/>
      <c r="F71" s="33"/>
      <c r="G71" s="32"/>
      <c r="H71" s="34">
        <f>SUM(H9:H70)</f>
        <v>0</v>
      </c>
      <c r="I71" s="35"/>
    </row>
  </sheetData>
  <mergeCells count="4">
    <mergeCell ref="F1:H1"/>
    <mergeCell ref="B5:G7"/>
    <mergeCell ref="H4:H7"/>
    <mergeCell ref="B4:G4"/>
  </mergeCells>
  <phoneticPr fontId="17"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519A-DFFB-4A95-A8D3-7BF7B7D0656F}">
  <sheetPr codeName="Sheet42"/>
  <dimension ref="B1:I71"/>
  <sheetViews>
    <sheetView workbookViewId="0"/>
  </sheetViews>
  <sheetFormatPr defaultColWidth="6.85546875" defaultRowHeight="12.75" x14ac:dyDescent="0.2"/>
  <cols>
    <col min="1" max="1" width="0.85546875" style="1" customWidth="1"/>
    <col min="2" max="2" width="11.7109375" style="119"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114" t="str">
        <f>Client1</f>
        <v>Province of KwaZulu-Natal</v>
      </c>
      <c r="F1" s="439" t="str">
        <f>"Contract No. "&amp;ContractNo</f>
        <v>Contract No. ZNB01127/00000/00/HOD/INF/21/T</v>
      </c>
      <c r="G1" s="439"/>
      <c r="H1" s="439"/>
    </row>
    <row r="2" spans="2:9" x14ac:dyDescent="0.2">
      <c r="B2" s="114" t="str">
        <f>Client2</f>
        <v>Department of Transport</v>
      </c>
    </row>
    <row r="3" spans="2:9" x14ac:dyDescent="0.2">
      <c r="B3" s="115"/>
      <c r="C3" s="73"/>
      <c r="D3" s="74"/>
      <c r="E3" s="74"/>
      <c r="F3" s="74"/>
      <c r="G3" s="75"/>
      <c r="H3" s="93"/>
    </row>
    <row r="4" spans="2:9" x14ac:dyDescent="0.2">
      <c r="B4" s="443" t="s">
        <v>8</v>
      </c>
      <c r="C4" s="444"/>
      <c r="D4" s="444"/>
      <c r="E4" s="444"/>
      <c r="F4" s="444"/>
      <c r="G4" s="444"/>
      <c r="H4" s="465" t="str">
        <f>"CHAPTER "&amp;B10</f>
        <v>CHAPTER C14.3</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16" t="s">
        <v>0</v>
      </c>
      <c r="C8" s="11" t="s">
        <v>1</v>
      </c>
      <c r="D8" s="11" t="s">
        <v>2</v>
      </c>
      <c r="E8" s="11" t="s">
        <v>10</v>
      </c>
      <c r="F8" s="11" t="s">
        <v>3</v>
      </c>
      <c r="G8" s="11" t="s">
        <v>4</v>
      </c>
      <c r="H8" s="11" t="s">
        <v>5</v>
      </c>
      <c r="I8" s="12"/>
    </row>
    <row r="9" spans="2:9" x14ac:dyDescent="0.2">
      <c r="B9" s="117"/>
      <c r="C9" s="14"/>
      <c r="D9" s="15"/>
      <c r="E9" s="15"/>
      <c r="F9" s="15"/>
      <c r="G9" s="16"/>
      <c r="H9" s="17" t="str">
        <f>IF(D9="","",F9*G9)</f>
        <v/>
      </c>
      <c r="I9" s="18"/>
    </row>
    <row r="10" spans="2:9" ht="25.5" x14ac:dyDescent="0.2">
      <c r="B10" s="120" t="s">
        <v>637</v>
      </c>
      <c r="C10" s="20" t="s">
        <v>638</v>
      </c>
      <c r="D10" s="22"/>
      <c r="E10" s="22"/>
      <c r="F10" s="22"/>
      <c r="G10" s="41"/>
      <c r="H10" s="17" t="str">
        <f t="shared" ref="H10:H70" si="0">IF(D10="","",F10*G10)</f>
        <v/>
      </c>
      <c r="I10" s="42"/>
    </row>
    <row r="11" spans="2:9" x14ac:dyDescent="0.2">
      <c r="B11" s="86"/>
      <c r="C11" s="14"/>
      <c r="D11" s="22"/>
      <c r="E11" s="22"/>
      <c r="F11" s="22"/>
      <c r="G11" s="41"/>
      <c r="H11" s="17" t="str">
        <f t="shared" si="0"/>
        <v/>
      </c>
      <c r="I11" s="42"/>
    </row>
    <row r="12" spans="2:9" x14ac:dyDescent="0.2">
      <c r="B12" s="86" t="s">
        <v>639</v>
      </c>
      <c r="C12" s="14" t="s">
        <v>640</v>
      </c>
      <c r="D12" s="22"/>
      <c r="E12" s="22"/>
      <c r="F12" s="22"/>
      <c r="G12" s="41"/>
      <c r="H12" s="17" t="str">
        <f t="shared" si="0"/>
        <v/>
      </c>
      <c r="I12" s="42"/>
    </row>
    <row r="13" spans="2:9" x14ac:dyDescent="0.2">
      <c r="B13" s="86"/>
      <c r="C13" s="14"/>
      <c r="D13" s="22"/>
      <c r="E13" s="22"/>
      <c r="F13" s="22"/>
      <c r="G13" s="41"/>
      <c r="H13" s="17" t="str">
        <f t="shared" si="0"/>
        <v/>
      </c>
      <c r="I13" s="42"/>
    </row>
    <row r="14" spans="2:9" ht="14.25" x14ac:dyDescent="0.2">
      <c r="B14" s="86" t="s">
        <v>641</v>
      </c>
      <c r="C14" s="14" t="s">
        <v>642</v>
      </c>
      <c r="D14" s="22" t="s">
        <v>26</v>
      </c>
      <c r="E14" s="22"/>
      <c r="F14" s="23"/>
      <c r="G14" s="24"/>
      <c r="H14" s="17">
        <f t="shared" si="0"/>
        <v>0</v>
      </c>
      <c r="I14" s="43"/>
    </row>
    <row r="15" spans="2:9" x14ac:dyDescent="0.2">
      <c r="B15" s="86"/>
      <c r="C15" s="14"/>
      <c r="D15" s="22"/>
      <c r="E15" s="22"/>
      <c r="F15" s="23"/>
      <c r="G15" s="24"/>
      <c r="H15" s="17" t="str">
        <f t="shared" si="0"/>
        <v/>
      </c>
      <c r="I15" s="43"/>
    </row>
    <row r="16" spans="2:9" ht="14.25" x14ac:dyDescent="0.2">
      <c r="B16" s="86" t="s">
        <v>643</v>
      </c>
      <c r="C16" s="14" t="s">
        <v>644</v>
      </c>
      <c r="D16" s="22" t="s">
        <v>26</v>
      </c>
      <c r="E16" s="22"/>
      <c r="F16" s="23"/>
      <c r="G16" s="24"/>
      <c r="H16" s="17">
        <f t="shared" si="0"/>
        <v>0</v>
      </c>
      <c r="I16" s="43"/>
    </row>
    <row r="17" spans="2:9" x14ac:dyDescent="0.2">
      <c r="B17" s="86"/>
      <c r="C17" s="14"/>
      <c r="D17" s="22"/>
      <c r="E17" s="22"/>
      <c r="F17" s="23"/>
      <c r="G17" s="24"/>
      <c r="H17" s="17" t="str">
        <f t="shared" si="0"/>
        <v/>
      </c>
      <c r="I17" s="43"/>
    </row>
    <row r="18" spans="2:9" ht="25.5" x14ac:dyDescent="0.2">
      <c r="B18" s="86" t="s">
        <v>645</v>
      </c>
      <c r="C18" s="14" t="s">
        <v>646</v>
      </c>
      <c r="D18" s="22"/>
      <c r="E18" s="22"/>
      <c r="F18" s="23"/>
      <c r="G18" s="41"/>
      <c r="H18" s="17" t="str">
        <f t="shared" si="0"/>
        <v/>
      </c>
      <c r="I18" s="42"/>
    </row>
    <row r="19" spans="2:9" x14ac:dyDescent="0.2">
      <c r="B19" s="86"/>
      <c r="C19" s="14"/>
      <c r="D19" s="22"/>
      <c r="E19" s="22"/>
      <c r="F19" s="23"/>
      <c r="G19" s="44"/>
      <c r="H19" s="17" t="str">
        <f t="shared" si="0"/>
        <v/>
      </c>
      <c r="I19" s="42"/>
    </row>
    <row r="20" spans="2:9" ht="14.25" x14ac:dyDescent="0.2">
      <c r="B20" s="86" t="s">
        <v>647</v>
      </c>
      <c r="C20" s="14" t="s">
        <v>642</v>
      </c>
      <c r="D20" s="22" t="s">
        <v>26</v>
      </c>
      <c r="E20" s="22"/>
      <c r="F20" s="23"/>
      <c r="G20" s="41"/>
      <c r="H20" s="17">
        <f t="shared" si="0"/>
        <v>0</v>
      </c>
      <c r="I20" s="45"/>
    </row>
    <row r="21" spans="2:9" x14ac:dyDescent="0.2">
      <c r="B21" s="86"/>
      <c r="C21" s="14"/>
      <c r="D21" s="22"/>
      <c r="E21" s="38"/>
      <c r="F21" s="23"/>
      <c r="G21" s="46"/>
      <c r="H21" s="17" t="str">
        <f t="shared" si="0"/>
        <v/>
      </c>
    </row>
    <row r="22" spans="2:9" ht="14.25" x14ac:dyDescent="0.2">
      <c r="B22" s="86" t="s">
        <v>648</v>
      </c>
      <c r="C22" s="14" t="s">
        <v>644</v>
      </c>
      <c r="D22" s="22" t="s">
        <v>26</v>
      </c>
      <c r="E22" s="38"/>
      <c r="F22" s="23"/>
      <c r="G22" s="46"/>
      <c r="H22" s="17">
        <f t="shared" si="0"/>
        <v>0</v>
      </c>
    </row>
    <row r="23" spans="2:9" x14ac:dyDescent="0.2">
      <c r="B23" s="86"/>
      <c r="C23" s="14"/>
      <c r="D23" s="22"/>
      <c r="E23" s="38"/>
      <c r="F23" s="23"/>
      <c r="G23" s="39"/>
      <c r="H23" s="17" t="str">
        <f t="shared" si="0"/>
        <v/>
      </c>
    </row>
    <row r="24" spans="2:9" ht="25.5" x14ac:dyDescent="0.2">
      <c r="B24" s="86" t="s">
        <v>649</v>
      </c>
      <c r="C24" s="14" t="s">
        <v>650</v>
      </c>
      <c r="D24" s="22"/>
      <c r="E24" s="38"/>
      <c r="F24" s="23"/>
      <c r="G24" s="46"/>
      <c r="H24" s="17" t="str">
        <f t="shared" si="0"/>
        <v/>
      </c>
    </row>
    <row r="25" spans="2:9" x14ac:dyDescent="0.2">
      <c r="B25" s="86"/>
      <c r="C25" s="14"/>
      <c r="D25" s="22"/>
      <c r="E25" s="38"/>
      <c r="F25" s="23"/>
      <c r="G25" s="44"/>
      <c r="H25" s="17" t="str">
        <f t="shared" si="0"/>
        <v/>
      </c>
    </row>
    <row r="26" spans="2:9" x14ac:dyDescent="0.2">
      <c r="B26" s="86" t="s">
        <v>651</v>
      </c>
      <c r="C26" s="14" t="s">
        <v>642</v>
      </c>
      <c r="D26" s="22" t="s">
        <v>7</v>
      </c>
      <c r="E26" s="38"/>
      <c r="F26" s="23"/>
      <c r="G26" s="46"/>
      <c r="H26" s="17">
        <f t="shared" si="0"/>
        <v>0</v>
      </c>
    </row>
    <row r="27" spans="2:9" x14ac:dyDescent="0.2">
      <c r="B27" s="86"/>
      <c r="C27" s="14"/>
      <c r="D27" s="22"/>
      <c r="E27" s="22"/>
      <c r="F27" s="23"/>
      <c r="G27" s="39"/>
      <c r="H27" s="17" t="str">
        <f t="shared" si="0"/>
        <v/>
      </c>
      <c r="I27" s="43"/>
    </row>
    <row r="28" spans="2:9" x14ac:dyDescent="0.2">
      <c r="B28" s="86" t="s">
        <v>652</v>
      </c>
      <c r="C28" s="14" t="s">
        <v>644</v>
      </c>
      <c r="D28" s="22" t="s">
        <v>7</v>
      </c>
      <c r="E28" s="15"/>
      <c r="F28" s="26"/>
      <c r="G28" s="29"/>
      <c r="H28" s="17">
        <f t="shared" si="0"/>
        <v>0</v>
      </c>
      <c r="I28" s="18"/>
    </row>
    <row r="29" spans="2:9" s="37" customFormat="1" x14ac:dyDescent="0.2">
      <c r="B29" s="86"/>
      <c r="C29" s="14"/>
      <c r="D29" s="15"/>
      <c r="E29" s="15"/>
      <c r="F29" s="26"/>
      <c r="G29" s="29"/>
      <c r="H29" s="17" t="str">
        <f t="shared" si="0"/>
        <v/>
      </c>
      <c r="I29" s="18"/>
    </row>
    <row r="30" spans="2:9" ht="38.25" x14ac:dyDescent="0.2">
      <c r="B30" s="86" t="s">
        <v>653</v>
      </c>
      <c r="C30" s="14" t="s">
        <v>654</v>
      </c>
      <c r="D30" s="22"/>
      <c r="E30" s="22"/>
      <c r="F30" s="23"/>
      <c r="G30" s="39"/>
      <c r="H30" s="17" t="str">
        <f t="shared" si="0"/>
        <v/>
      </c>
      <c r="I30" s="43"/>
    </row>
    <row r="31" spans="2:9" x14ac:dyDescent="0.2">
      <c r="B31" s="86"/>
      <c r="C31" s="14"/>
      <c r="D31" s="22"/>
      <c r="E31" s="22"/>
      <c r="F31" s="23"/>
      <c r="G31" s="39"/>
      <c r="H31" s="17" t="str">
        <f t="shared" si="0"/>
        <v/>
      </c>
      <c r="I31" s="43"/>
    </row>
    <row r="32" spans="2:9" x14ac:dyDescent="0.2">
      <c r="B32" s="86" t="s">
        <v>655</v>
      </c>
      <c r="C32" s="14" t="s">
        <v>642</v>
      </c>
      <c r="D32" s="22" t="s">
        <v>7</v>
      </c>
      <c r="E32" s="22"/>
      <c r="F32" s="23"/>
      <c r="G32" s="47"/>
      <c r="H32" s="17">
        <f t="shared" si="0"/>
        <v>0</v>
      </c>
      <c r="I32" s="42"/>
    </row>
    <row r="33" spans="2:9" x14ac:dyDescent="0.2">
      <c r="B33" s="86"/>
      <c r="C33" s="14"/>
      <c r="D33" s="22"/>
      <c r="E33" s="22"/>
      <c r="F33" s="23"/>
      <c r="G33" s="47"/>
      <c r="H33" s="17" t="str">
        <f t="shared" si="0"/>
        <v/>
      </c>
      <c r="I33" s="42"/>
    </row>
    <row r="34" spans="2:9" x14ac:dyDescent="0.2">
      <c r="B34" s="86" t="s">
        <v>656</v>
      </c>
      <c r="C34" s="14" t="s">
        <v>644</v>
      </c>
      <c r="D34" s="22" t="s">
        <v>7</v>
      </c>
      <c r="E34" s="22"/>
      <c r="F34" s="23"/>
      <c r="G34" s="44"/>
      <c r="H34" s="17">
        <f t="shared" si="0"/>
        <v>0</v>
      </c>
      <c r="I34" s="42"/>
    </row>
    <row r="35" spans="2:9" x14ac:dyDescent="0.2">
      <c r="B35" s="86"/>
      <c r="C35" s="14"/>
      <c r="D35" s="22"/>
      <c r="E35" s="22"/>
      <c r="F35" s="23"/>
      <c r="G35" s="44"/>
      <c r="H35" s="17" t="str">
        <f t="shared" si="0"/>
        <v/>
      </c>
      <c r="I35" s="42"/>
    </row>
    <row r="36" spans="2:9" ht="25.5" x14ac:dyDescent="0.2">
      <c r="B36" s="86" t="s">
        <v>657</v>
      </c>
      <c r="C36" s="14" t="s">
        <v>658</v>
      </c>
      <c r="D36" s="22" t="s">
        <v>38</v>
      </c>
      <c r="E36" s="22"/>
      <c r="F36" s="22"/>
      <c r="G36" s="41"/>
      <c r="H36" s="17">
        <f t="shared" si="0"/>
        <v>0</v>
      </c>
      <c r="I36" s="42"/>
    </row>
    <row r="37" spans="2:9" x14ac:dyDescent="0.2">
      <c r="B37" s="86"/>
      <c r="C37" s="14"/>
      <c r="D37" s="22"/>
      <c r="E37" s="22"/>
      <c r="F37" s="22"/>
      <c r="G37" s="41"/>
      <c r="H37" s="17" t="str">
        <f t="shared" si="0"/>
        <v/>
      </c>
      <c r="I37" s="42"/>
    </row>
    <row r="38" spans="2:9" ht="25.5" x14ac:dyDescent="0.2">
      <c r="B38" s="86" t="s">
        <v>659</v>
      </c>
      <c r="C38" s="14" t="s">
        <v>660</v>
      </c>
      <c r="D38" s="22" t="s">
        <v>13</v>
      </c>
      <c r="E38" s="22"/>
      <c r="F38" s="22"/>
      <c r="G38" s="39"/>
      <c r="H38" s="17">
        <f t="shared" si="0"/>
        <v>0</v>
      </c>
      <c r="I38" s="42"/>
    </row>
    <row r="39" spans="2:9" x14ac:dyDescent="0.2">
      <c r="B39" s="117"/>
      <c r="C39" s="14"/>
      <c r="D39" s="22"/>
      <c r="E39" s="22"/>
      <c r="F39" s="22"/>
      <c r="G39" s="39"/>
      <c r="H39" s="17" t="str">
        <f t="shared" si="0"/>
        <v/>
      </c>
      <c r="I39" s="42"/>
    </row>
    <row r="40" spans="2:9" x14ac:dyDescent="0.2">
      <c r="B40" s="117"/>
      <c r="C40" s="14"/>
      <c r="D40" s="22"/>
      <c r="E40" s="22"/>
      <c r="F40" s="22"/>
      <c r="G40" s="39"/>
      <c r="H40" s="17" t="str">
        <f t="shared" si="0"/>
        <v/>
      </c>
      <c r="I40" s="42"/>
    </row>
    <row r="41" spans="2:9" x14ac:dyDescent="0.2">
      <c r="B41" s="118"/>
      <c r="C41" s="14"/>
      <c r="D41" s="22"/>
      <c r="E41" s="22"/>
      <c r="F41" s="22"/>
      <c r="G41" s="39"/>
      <c r="H41" s="17" t="str">
        <f t="shared" si="0"/>
        <v/>
      </c>
      <c r="I41" s="42"/>
    </row>
    <row r="42" spans="2:9" x14ac:dyDescent="0.2">
      <c r="B42" s="118"/>
      <c r="C42" s="14"/>
      <c r="D42" s="22"/>
      <c r="E42" s="22"/>
      <c r="F42" s="22"/>
      <c r="G42" s="39"/>
      <c r="H42" s="17" t="str">
        <f t="shared" si="0"/>
        <v/>
      </c>
      <c r="I42" s="42"/>
    </row>
    <row r="43" spans="2:9" x14ac:dyDescent="0.2">
      <c r="B43" s="117"/>
      <c r="C43" s="14"/>
      <c r="D43" s="22"/>
      <c r="E43" s="22"/>
      <c r="F43" s="22"/>
      <c r="G43" s="39"/>
      <c r="H43" s="17" t="str">
        <f t="shared" si="0"/>
        <v/>
      </c>
      <c r="I43" s="42"/>
    </row>
    <row r="44" spans="2:9" x14ac:dyDescent="0.2">
      <c r="B44" s="117"/>
      <c r="C44" s="14"/>
      <c r="D44" s="22"/>
      <c r="E44" s="22"/>
      <c r="F44" s="22"/>
      <c r="G44" s="39"/>
      <c r="H44" s="17" t="str">
        <f t="shared" si="0"/>
        <v/>
      </c>
      <c r="I44" s="42"/>
    </row>
    <row r="45" spans="2:9" x14ac:dyDescent="0.2">
      <c r="B45" s="117"/>
      <c r="C45" s="14"/>
      <c r="D45" s="22"/>
      <c r="E45" s="22"/>
      <c r="F45" s="22"/>
      <c r="G45" s="39"/>
      <c r="H45" s="17" t="str">
        <f t="shared" si="0"/>
        <v/>
      </c>
      <c r="I45" s="42"/>
    </row>
    <row r="46" spans="2:9" x14ac:dyDescent="0.2">
      <c r="B46" s="117"/>
      <c r="C46" s="14"/>
      <c r="D46" s="22"/>
      <c r="E46" s="22"/>
      <c r="F46" s="22"/>
      <c r="G46" s="48"/>
      <c r="H46" s="17" t="str">
        <f t="shared" si="0"/>
        <v/>
      </c>
      <c r="I46" s="42"/>
    </row>
    <row r="47" spans="2:9" x14ac:dyDescent="0.2">
      <c r="B47" s="117"/>
      <c r="C47" s="14"/>
      <c r="D47" s="22"/>
      <c r="E47" s="22"/>
      <c r="F47" s="22"/>
      <c r="G47" s="48"/>
      <c r="H47" s="17" t="str">
        <f t="shared" si="0"/>
        <v/>
      </c>
      <c r="I47" s="42"/>
    </row>
    <row r="48" spans="2:9" x14ac:dyDescent="0.2">
      <c r="B48" s="118"/>
      <c r="C48" s="14"/>
      <c r="D48" s="22"/>
      <c r="E48" s="22"/>
      <c r="F48" s="22"/>
      <c r="G48" s="39"/>
      <c r="H48" s="17" t="str">
        <f t="shared" si="0"/>
        <v/>
      </c>
      <c r="I48" s="42"/>
    </row>
    <row r="49" spans="2:9" x14ac:dyDescent="0.2">
      <c r="B49" s="117"/>
      <c r="C49" s="14"/>
      <c r="D49" s="22"/>
      <c r="E49" s="22"/>
      <c r="F49" s="22"/>
      <c r="G49" s="39"/>
      <c r="H49" s="17" t="str">
        <f t="shared" si="0"/>
        <v/>
      </c>
      <c r="I49" s="42"/>
    </row>
    <row r="50" spans="2:9" x14ac:dyDescent="0.2">
      <c r="B50" s="117"/>
      <c r="C50" s="14"/>
      <c r="D50" s="22"/>
      <c r="E50" s="22"/>
      <c r="F50" s="22"/>
      <c r="G50" s="39"/>
      <c r="H50" s="17" t="str">
        <f t="shared" si="0"/>
        <v/>
      </c>
      <c r="I50" s="42"/>
    </row>
    <row r="51" spans="2:9" x14ac:dyDescent="0.2">
      <c r="B51" s="117"/>
      <c r="C51" s="14"/>
      <c r="D51" s="22"/>
      <c r="E51" s="22"/>
      <c r="F51" s="22"/>
      <c r="G51" s="39"/>
      <c r="H51" s="17" t="str">
        <f t="shared" si="0"/>
        <v/>
      </c>
      <c r="I51" s="42"/>
    </row>
    <row r="52" spans="2:9" x14ac:dyDescent="0.2">
      <c r="B52" s="117"/>
      <c r="C52" s="14"/>
      <c r="D52" s="22"/>
      <c r="E52" s="22"/>
      <c r="F52" s="22"/>
      <c r="G52" s="39"/>
      <c r="H52" s="17" t="str">
        <f t="shared" si="0"/>
        <v/>
      </c>
      <c r="I52" s="42"/>
    </row>
    <row r="53" spans="2:9" x14ac:dyDescent="0.2">
      <c r="B53" s="117"/>
      <c r="C53" s="14"/>
      <c r="D53" s="22"/>
      <c r="E53" s="22"/>
      <c r="F53" s="22"/>
      <c r="G53" s="39"/>
      <c r="H53" s="17" t="str">
        <f t="shared" si="0"/>
        <v/>
      </c>
      <c r="I53" s="42"/>
    </row>
    <row r="54" spans="2:9" x14ac:dyDescent="0.2">
      <c r="B54" s="117"/>
      <c r="C54" s="14"/>
      <c r="D54" s="38"/>
      <c r="E54" s="38"/>
      <c r="F54" s="38"/>
      <c r="G54" s="39"/>
      <c r="H54" s="17" t="str">
        <f t="shared" si="0"/>
        <v/>
      </c>
    </row>
    <row r="55" spans="2:9" x14ac:dyDescent="0.2">
      <c r="B55" s="117"/>
      <c r="C55" s="14"/>
      <c r="D55" s="22"/>
      <c r="E55" s="22"/>
      <c r="F55" s="22"/>
      <c r="G55" s="39"/>
      <c r="H55" s="17" t="str">
        <f t="shared" si="0"/>
        <v/>
      </c>
      <c r="I55" s="42"/>
    </row>
    <row r="56" spans="2:9" x14ac:dyDescent="0.2">
      <c r="B56" s="118"/>
      <c r="C56" s="14"/>
      <c r="D56" s="38"/>
      <c r="E56" s="38"/>
      <c r="F56" s="38"/>
      <c r="G56" s="39"/>
      <c r="H56" s="17" t="str">
        <f t="shared" si="0"/>
        <v/>
      </c>
      <c r="I56" s="49"/>
    </row>
    <row r="57" spans="2:9" x14ac:dyDescent="0.2">
      <c r="B57" s="117"/>
      <c r="C57" s="14"/>
      <c r="D57" s="38"/>
      <c r="E57" s="38"/>
      <c r="F57" s="38"/>
      <c r="G57" s="39"/>
      <c r="H57" s="17" t="str">
        <f t="shared" si="0"/>
        <v/>
      </c>
    </row>
    <row r="58" spans="2:9" x14ac:dyDescent="0.2">
      <c r="B58" s="117"/>
      <c r="C58" s="14"/>
      <c r="D58" s="22"/>
      <c r="E58" s="22"/>
      <c r="F58" s="22"/>
      <c r="G58" s="39"/>
      <c r="H58" s="17" t="str">
        <f t="shared" si="0"/>
        <v/>
      </c>
      <c r="I58" s="42"/>
    </row>
    <row r="59" spans="2:9" x14ac:dyDescent="0.2">
      <c r="B59" s="117"/>
      <c r="C59" s="14"/>
      <c r="D59" s="22"/>
      <c r="E59" s="22"/>
      <c r="F59" s="22"/>
      <c r="G59" s="39"/>
      <c r="H59" s="17" t="str">
        <f t="shared" si="0"/>
        <v/>
      </c>
      <c r="I59" s="42"/>
    </row>
    <row r="60" spans="2:9" x14ac:dyDescent="0.2">
      <c r="B60" s="117"/>
      <c r="C60" s="14"/>
      <c r="D60" s="22"/>
      <c r="E60" s="22"/>
      <c r="F60" s="22"/>
      <c r="G60" s="39"/>
      <c r="H60" s="17" t="str">
        <f t="shared" si="0"/>
        <v/>
      </c>
      <c r="I60" s="42"/>
    </row>
    <row r="61" spans="2:9" x14ac:dyDescent="0.2">
      <c r="B61" s="117"/>
      <c r="C61" s="14"/>
      <c r="D61" s="22"/>
      <c r="E61" s="22"/>
      <c r="F61" s="22"/>
      <c r="G61" s="39"/>
      <c r="H61" s="17" t="str">
        <f t="shared" si="0"/>
        <v/>
      </c>
      <c r="I61" s="42"/>
    </row>
    <row r="62" spans="2:9" x14ac:dyDescent="0.2">
      <c r="B62" s="118"/>
      <c r="C62" s="14"/>
      <c r="D62" s="22"/>
      <c r="E62" s="22"/>
      <c r="F62" s="22"/>
      <c r="G62" s="39"/>
      <c r="H62" s="17" t="str">
        <f t="shared" si="0"/>
        <v/>
      </c>
      <c r="I62" s="42"/>
    </row>
    <row r="63" spans="2:9" x14ac:dyDescent="0.2">
      <c r="B63" s="117"/>
      <c r="C63" s="14"/>
      <c r="D63" s="22"/>
      <c r="E63" s="22"/>
      <c r="F63" s="22"/>
      <c r="G63" s="39"/>
      <c r="H63" s="17" t="str">
        <f t="shared" si="0"/>
        <v/>
      </c>
      <c r="I63" s="42"/>
    </row>
    <row r="64" spans="2:9" x14ac:dyDescent="0.2">
      <c r="B64" s="117"/>
      <c r="C64" s="14"/>
      <c r="D64" s="22"/>
      <c r="E64" s="22"/>
      <c r="F64" s="22"/>
      <c r="G64" s="39"/>
      <c r="H64" s="17" t="str">
        <f t="shared" si="0"/>
        <v/>
      </c>
      <c r="I64" s="42"/>
    </row>
    <row r="65" spans="2:9" x14ac:dyDescent="0.2">
      <c r="B65" s="117"/>
      <c r="C65" s="14"/>
      <c r="D65" s="22"/>
      <c r="E65" s="22"/>
      <c r="F65" s="22"/>
      <c r="G65" s="39"/>
      <c r="H65" s="17" t="str">
        <f t="shared" si="0"/>
        <v/>
      </c>
      <c r="I65" s="42"/>
    </row>
    <row r="66" spans="2:9" x14ac:dyDescent="0.2">
      <c r="B66" s="118"/>
      <c r="C66" s="14"/>
      <c r="D66" s="22"/>
      <c r="E66" s="22"/>
      <c r="F66" s="22"/>
      <c r="G66" s="39"/>
      <c r="H66" s="17" t="str">
        <f t="shared" si="0"/>
        <v/>
      </c>
      <c r="I66" s="42"/>
    </row>
    <row r="67" spans="2:9" x14ac:dyDescent="0.2">
      <c r="B67" s="117"/>
      <c r="C67" s="14"/>
      <c r="D67" s="22"/>
      <c r="E67" s="22"/>
      <c r="F67" s="22"/>
      <c r="G67" s="39"/>
      <c r="H67" s="17" t="str">
        <f t="shared" si="0"/>
        <v/>
      </c>
      <c r="I67" s="42"/>
    </row>
    <row r="68" spans="2:9" x14ac:dyDescent="0.2">
      <c r="B68" s="118"/>
      <c r="C68" s="14"/>
      <c r="D68" s="22"/>
      <c r="E68" s="22"/>
      <c r="F68" s="22"/>
      <c r="G68" s="39"/>
      <c r="H68" s="17" t="str">
        <f t="shared" si="0"/>
        <v/>
      </c>
      <c r="I68" s="42"/>
    </row>
    <row r="69" spans="2:9" x14ac:dyDescent="0.2">
      <c r="B69" s="117"/>
      <c r="C69" s="14"/>
      <c r="D69" s="22"/>
      <c r="E69" s="22"/>
      <c r="F69" s="22"/>
      <c r="G69" s="39"/>
      <c r="H69" s="17" t="str">
        <f t="shared" si="0"/>
        <v/>
      </c>
      <c r="I69" s="42"/>
    </row>
    <row r="70" spans="2:9" x14ac:dyDescent="0.2">
      <c r="B70" s="117"/>
      <c r="C70" s="14"/>
      <c r="D70" s="22"/>
      <c r="E70" s="22"/>
      <c r="F70" s="22"/>
      <c r="G70" s="39"/>
      <c r="H70" s="17" t="str">
        <f t="shared" si="0"/>
        <v/>
      </c>
      <c r="I70" s="42"/>
    </row>
    <row r="71" spans="2:9" s="30" customFormat="1" ht="24.95" customHeight="1" x14ac:dyDescent="0.2">
      <c r="B71" s="84" t="str">
        <f>$B$10</f>
        <v>C14.3</v>
      </c>
      <c r="C71" s="31" t="s">
        <v>2708</v>
      </c>
      <c r="D71" s="32"/>
      <c r="E71" s="32"/>
      <c r="F71" s="33"/>
      <c r="G71" s="32"/>
      <c r="H71" s="34">
        <f>SUM(H9:H70)</f>
        <v>0</v>
      </c>
      <c r="I71"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2122-9875-400B-ACF9-58B341715503}">
  <sheetPr codeName="Sheet43"/>
  <dimension ref="B1:I74"/>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C14.4</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IF(D9="","",F9*G9)</f>
        <v/>
      </c>
      <c r="I9" s="18"/>
    </row>
    <row r="10" spans="2:9" ht="25.5" x14ac:dyDescent="0.2">
      <c r="B10" s="71" t="s">
        <v>661</v>
      </c>
      <c r="C10" s="20" t="s">
        <v>662</v>
      </c>
      <c r="D10" s="22"/>
      <c r="E10" s="22"/>
      <c r="F10" s="22"/>
      <c r="G10" s="41"/>
      <c r="H10" s="17" t="str">
        <f t="shared" ref="H10:H73" si="0">IF(D10="","",F10*G10)</f>
        <v/>
      </c>
      <c r="I10" s="42"/>
    </row>
    <row r="11" spans="2:9" x14ac:dyDescent="0.2">
      <c r="B11" s="50"/>
      <c r="C11" s="14"/>
      <c r="D11" s="22"/>
      <c r="E11" s="22"/>
      <c r="F11" s="22"/>
      <c r="G11" s="41"/>
      <c r="H11" s="17" t="str">
        <f t="shared" si="0"/>
        <v/>
      </c>
      <c r="I11" s="42"/>
    </row>
    <row r="12" spans="2:9" ht="25.5" x14ac:dyDescent="0.2">
      <c r="B12" s="50" t="s">
        <v>663</v>
      </c>
      <c r="C12" s="14" t="s">
        <v>664</v>
      </c>
      <c r="D12" s="15" t="s">
        <v>1345</v>
      </c>
      <c r="E12" s="22"/>
      <c r="F12" s="22"/>
      <c r="G12" s="41"/>
      <c r="H12" s="17">
        <f t="shared" si="0"/>
        <v>0</v>
      </c>
      <c r="I12" s="42"/>
    </row>
    <row r="13" spans="2:9" x14ac:dyDescent="0.2">
      <c r="B13" s="50"/>
      <c r="C13" s="14"/>
      <c r="D13" s="22"/>
      <c r="E13" s="22"/>
      <c r="F13" s="22"/>
      <c r="G13" s="41"/>
      <c r="H13" s="17" t="str">
        <f t="shared" si="0"/>
        <v/>
      </c>
      <c r="I13" s="42"/>
    </row>
    <row r="14" spans="2:9" x14ac:dyDescent="0.2">
      <c r="B14" s="50" t="s">
        <v>665</v>
      </c>
      <c r="C14" s="14" t="s">
        <v>666</v>
      </c>
      <c r="D14" s="15" t="s">
        <v>1345</v>
      </c>
      <c r="E14" s="22"/>
      <c r="F14" s="23"/>
      <c r="G14" s="24"/>
      <c r="H14" s="17">
        <f t="shared" si="0"/>
        <v>0</v>
      </c>
      <c r="I14" s="43"/>
    </row>
    <row r="15" spans="2:9" x14ac:dyDescent="0.2">
      <c r="B15" s="50"/>
      <c r="C15" s="14"/>
      <c r="D15" s="22"/>
      <c r="E15" s="22"/>
      <c r="F15" s="23"/>
      <c r="G15" s="24"/>
      <c r="H15" s="17" t="str">
        <f t="shared" si="0"/>
        <v/>
      </c>
      <c r="I15" s="43"/>
    </row>
    <row r="16" spans="2:9" ht="38.25" x14ac:dyDescent="0.2">
      <c r="B16" s="50" t="s">
        <v>667</v>
      </c>
      <c r="C16" s="14" t="s">
        <v>668</v>
      </c>
      <c r="D16" s="22"/>
      <c r="E16" s="22"/>
      <c r="F16" s="23"/>
      <c r="G16" s="24"/>
      <c r="H16" s="17" t="str">
        <f t="shared" si="0"/>
        <v/>
      </c>
      <c r="I16" s="43"/>
    </row>
    <row r="17" spans="2:9" x14ac:dyDescent="0.2">
      <c r="B17" s="50"/>
      <c r="C17" s="14"/>
      <c r="D17" s="22"/>
      <c r="E17" s="22"/>
      <c r="F17" s="23"/>
      <c r="G17" s="24"/>
      <c r="H17" s="17" t="str">
        <f t="shared" si="0"/>
        <v/>
      </c>
      <c r="I17" s="43"/>
    </row>
    <row r="18" spans="2:9" x14ac:dyDescent="0.2">
      <c r="B18" s="50" t="s">
        <v>669</v>
      </c>
      <c r="C18" s="14" t="s">
        <v>670</v>
      </c>
      <c r="D18" s="22"/>
      <c r="E18" s="22"/>
      <c r="F18" s="23"/>
      <c r="G18" s="41"/>
      <c r="H18" s="17" t="str">
        <f t="shared" si="0"/>
        <v/>
      </c>
      <c r="I18" s="42"/>
    </row>
    <row r="19" spans="2:9" x14ac:dyDescent="0.2">
      <c r="B19" s="50"/>
      <c r="C19" s="14"/>
      <c r="D19" s="22"/>
      <c r="E19" s="22"/>
      <c r="F19" s="23"/>
      <c r="G19" s="44"/>
      <c r="H19" s="17" t="str">
        <f t="shared" si="0"/>
        <v/>
      </c>
      <c r="I19" s="42"/>
    </row>
    <row r="20" spans="2:9" x14ac:dyDescent="0.2">
      <c r="B20" s="50" t="s">
        <v>53</v>
      </c>
      <c r="C20" s="14" t="s">
        <v>671</v>
      </c>
      <c r="D20" s="15" t="s">
        <v>1345</v>
      </c>
      <c r="E20" s="22"/>
      <c r="F20" s="23"/>
      <c r="G20" s="41"/>
      <c r="H20" s="17">
        <f t="shared" si="0"/>
        <v>0</v>
      </c>
      <c r="I20" s="45"/>
    </row>
    <row r="21" spans="2:9" x14ac:dyDescent="0.2">
      <c r="B21" s="50"/>
      <c r="C21" s="14"/>
      <c r="D21" s="22"/>
      <c r="E21" s="38"/>
      <c r="F21" s="23"/>
      <c r="G21" s="46"/>
      <c r="H21" s="17" t="str">
        <f t="shared" si="0"/>
        <v/>
      </c>
    </row>
    <row r="22" spans="2:9" x14ac:dyDescent="0.2">
      <c r="B22" s="50" t="s">
        <v>55</v>
      </c>
      <c r="C22" s="14" t="s">
        <v>672</v>
      </c>
      <c r="D22" s="15" t="s">
        <v>1345</v>
      </c>
      <c r="E22" s="38"/>
      <c r="F22" s="23"/>
      <c r="G22" s="46"/>
      <c r="H22" s="17">
        <f t="shared" si="0"/>
        <v>0</v>
      </c>
    </row>
    <row r="23" spans="2:9" x14ac:dyDescent="0.2">
      <c r="B23" s="50"/>
      <c r="C23" s="14"/>
      <c r="D23" s="22"/>
      <c r="E23" s="38"/>
      <c r="F23" s="23"/>
      <c r="G23" s="39"/>
      <c r="H23" s="17" t="str">
        <f t="shared" si="0"/>
        <v/>
      </c>
    </row>
    <row r="24" spans="2:9" x14ac:dyDescent="0.2">
      <c r="B24" s="50" t="s">
        <v>674</v>
      </c>
      <c r="C24" s="14" t="s">
        <v>673</v>
      </c>
      <c r="D24" s="22"/>
      <c r="E24" s="38"/>
      <c r="F24" s="23"/>
      <c r="G24" s="46"/>
      <c r="H24" s="17" t="str">
        <f t="shared" si="0"/>
        <v/>
      </c>
    </row>
    <row r="25" spans="2:9" x14ac:dyDescent="0.2">
      <c r="B25" s="50"/>
      <c r="C25" s="14"/>
      <c r="D25" s="22"/>
      <c r="E25" s="38"/>
      <c r="F25" s="23"/>
      <c r="G25" s="44"/>
      <c r="H25" s="17" t="str">
        <f t="shared" si="0"/>
        <v/>
      </c>
    </row>
    <row r="26" spans="2:9" x14ac:dyDescent="0.2">
      <c r="B26" s="50" t="s">
        <v>53</v>
      </c>
      <c r="C26" s="14" t="s">
        <v>671</v>
      </c>
      <c r="D26" s="15" t="s">
        <v>1345</v>
      </c>
      <c r="E26" s="38"/>
      <c r="F26" s="23"/>
      <c r="G26" s="46"/>
      <c r="H26" s="17">
        <f t="shared" si="0"/>
        <v>0</v>
      </c>
    </row>
    <row r="27" spans="2:9" x14ac:dyDescent="0.2">
      <c r="B27" s="50"/>
      <c r="C27" s="14"/>
      <c r="D27" s="22"/>
      <c r="E27" s="22"/>
      <c r="F27" s="23"/>
      <c r="G27" s="39"/>
      <c r="H27" s="17" t="str">
        <f t="shared" si="0"/>
        <v/>
      </c>
      <c r="I27" s="43"/>
    </row>
    <row r="28" spans="2:9" x14ac:dyDescent="0.2">
      <c r="B28" s="50" t="s">
        <v>55</v>
      </c>
      <c r="C28" s="14" t="s">
        <v>672</v>
      </c>
      <c r="D28" s="15" t="s">
        <v>1345</v>
      </c>
      <c r="E28" s="15"/>
      <c r="F28" s="26"/>
      <c r="G28" s="29"/>
      <c r="H28" s="17">
        <f t="shared" si="0"/>
        <v>0</v>
      </c>
      <c r="I28" s="18"/>
    </row>
    <row r="29" spans="2:9" s="37" customFormat="1" x14ac:dyDescent="0.2">
      <c r="B29" s="50"/>
      <c r="C29" s="14"/>
      <c r="D29" s="15"/>
      <c r="E29" s="15"/>
      <c r="F29" s="26"/>
      <c r="G29" s="29"/>
      <c r="H29" s="17" t="str">
        <f t="shared" si="0"/>
        <v/>
      </c>
      <c r="I29" s="18"/>
    </row>
    <row r="30" spans="2:9" x14ac:dyDescent="0.2">
      <c r="B30" s="50" t="s">
        <v>675</v>
      </c>
      <c r="C30" s="14" t="s">
        <v>676</v>
      </c>
      <c r="D30" s="22"/>
      <c r="E30" s="22"/>
      <c r="F30" s="23"/>
      <c r="G30" s="39"/>
      <c r="H30" s="17" t="str">
        <f t="shared" si="0"/>
        <v/>
      </c>
      <c r="I30" s="43"/>
    </row>
    <row r="31" spans="2:9" x14ac:dyDescent="0.2">
      <c r="B31" s="50"/>
      <c r="C31" s="14"/>
      <c r="D31" s="22"/>
      <c r="E31" s="22"/>
      <c r="F31" s="23"/>
      <c r="G31" s="39"/>
      <c r="H31" s="17" t="str">
        <f t="shared" si="0"/>
        <v/>
      </c>
      <c r="I31" s="43"/>
    </row>
    <row r="32" spans="2:9" x14ac:dyDescent="0.2">
      <c r="B32" s="50" t="s">
        <v>53</v>
      </c>
      <c r="C32" s="14" t="s">
        <v>671</v>
      </c>
      <c r="D32" s="15" t="s">
        <v>1345</v>
      </c>
      <c r="E32" s="22"/>
      <c r="F32" s="23"/>
      <c r="G32" s="47"/>
      <c r="H32" s="17">
        <f t="shared" si="0"/>
        <v>0</v>
      </c>
      <c r="I32" s="42"/>
    </row>
    <row r="33" spans="2:9" x14ac:dyDescent="0.2">
      <c r="B33" s="50"/>
      <c r="C33" s="14"/>
      <c r="D33" s="22"/>
      <c r="E33" s="22"/>
      <c r="F33" s="23"/>
      <c r="G33" s="47"/>
      <c r="H33" s="17" t="str">
        <f t="shared" si="0"/>
        <v/>
      </c>
      <c r="I33" s="42"/>
    </row>
    <row r="34" spans="2:9" x14ac:dyDescent="0.2">
      <c r="B34" s="50" t="s">
        <v>55</v>
      </c>
      <c r="C34" s="14" t="s">
        <v>672</v>
      </c>
      <c r="D34" s="15" t="s">
        <v>1345</v>
      </c>
      <c r="E34" s="22"/>
      <c r="F34" s="23"/>
      <c r="G34" s="44"/>
      <c r="H34" s="17">
        <f t="shared" si="0"/>
        <v>0</v>
      </c>
      <c r="I34" s="42"/>
    </row>
    <row r="35" spans="2:9" x14ac:dyDescent="0.2">
      <c r="B35" s="50"/>
      <c r="C35" s="14"/>
      <c r="D35" s="22"/>
      <c r="E35" s="22"/>
      <c r="F35" s="23"/>
      <c r="G35" s="44"/>
      <c r="H35" s="17" t="str">
        <f t="shared" si="0"/>
        <v/>
      </c>
      <c r="I35" s="42"/>
    </row>
    <row r="36" spans="2:9" x14ac:dyDescent="0.2">
      <c r="B36" s="50" t="s">
        <v>678</v>
      </c>
      <c r="C36" s="14" t="s">
        <v>677</v>
      </c>
      <c r="D36" s="22"/>
      <c r="E36" s="22"/>
      <c r="F36" s="22"/>
      <c r="G36" s="41"/>
      <c r="H36" s="17" t="str">
        <f t="shared" si="0"/>
        <v/>
      </c>
      <c r="I36" s="42"/>
    </row>
    <row r="37" spans="2:9" x14ac:dyDescent="0.2">
      <c r="B37" s="50"/>
      <c r="C37" s="14"/>
      <c r="D37" s="22"/>
      <c r="E37" s="22"/>
      <c r="F37" s="22"/>
      <c r="G37" s="41"/>
      <c r="H37" s="17" t="str">
        <f t="shared" si="0"/>
        <v/>
      </c>
      <c r="I37" s="42"/>
    </row>
    <row r="38" spans="2:9" x14ac:dyDescent="0.2">
      <c r="B38" s="50" t="s">
        <v>53</v>
      </c>
      <c r="C38" s="14" t="s">
        <v>671</v>
      </c>
      <c r="D38" s="15" t="s">
        <v>1345</v>
      </c>
      <c r="E38" s="22"/>
      <c r="F38" s="22"/>
      <c r="G38" s="39"/>
      <c r="H38" s="17">
        <f t="shared" si="0"/>
        <v>0</v>
      </c>
      <c r="I38" s="42"/>
    </row>
    <row r="39" spans="2:9" x14ac:dyDescent="0.2">
      <c r="B39" s="50"/>
      <c r="C39" s="14"/>
      <c r="D39" s="22"/>
      <c r="E39" s="22"/>
      <c r="F39" s="22"/>
      <c r="G39" s="39"/>
      <c r="H39" s="17" t="str">
        <f t="shared" si="0"/>
        <v/>
      </c>
      <c r="I39" s="42"/>
    </row>
    <row r="40" spans="2:9" x14ac:dyDescent="0.2">
      <c r="B40" s="50" t="s">
        <v>55</v>
      </c>
      <c r="C40" s="14" t="s">
        <v>672</v>
      </c>
      <c r="D40" s="15" t="s">
        <v>1345</v>
      </c>
      <c r="E40" s="22"/>
      <c r="F40" s="22"/>
      <c r="G40" s="39"/>
      <c r="H40" s="17">
        <f t="shared" si="0"/>
        <v>0</v>
      </c>
      <c r="I40" s="42"/>
    </row>
    <row r="41" spans="2:9" x14ac:dyDescent="0.2">
      <c r="B41" s="50"/>
      <c r="C41" s="14"/>
      <c r="D41" s="22"/>
      <c r="E41" s="22"/>
      <c r="F41" s="22"/>
      <c r="G41" s="39"/>
      <c r="H41" s="17" t="str">
        <f t="shared" si="0"/>
        <v/>
      </c>
      <c r="I41" s="42"/>
    </row>
    <row r="42" spans="2:9" x14ac:dyDescent="0.2">
      <c r="B42" s="50" t="s">
        <v>679</v>
      </c>
      <c r="C42" s="14" t="s">
        <v>680</v>
      </c>
      <c r="D42" s="22"/>
      <c r="E42" s="22"/>
      <c r="F42" s="22"/>
      <c r="G42" s="39"/>
      <c r="H42" s="17" t="str">
        <f t="shared" si="0"/>
        <v/>
      </c>
      <c r="I42" s="42"/>
    </row>
    <row r="43" spans="2:9" x14ac:dyDescent="0.2">
      <c r="B43" s="50"/>
      <c r="C43" s="14"/>
      <c r="D43" s="22"/>
      <c r="E43" s="22"/>
      <c r="F43" s="22"/>
      <c r="G43" s="39"/>
      <c r="H43" s="17" t="str">
        <f t="shared" si="0"/>
        <v/>
      </c>
      <c r="I43" s="42"/>
    </row>
    <row r="44" spans="2:9" ht="25.5" x14ac:dyDescent="0.2">
      <c r="B44" s="50" t="s">
        <v>681</v>
      </c>
      <c r="C44" s="14" t="s">
        <v>682</v>
      </c>
      <c r="D44" s="22" t="s">
        <v>86</v>
      </c>
      <c r="E44" s="22"/>
      <c r="F44" s="22"/>
      <c r="G44" s="39"/>
      <c r="H44" s="17">
        <f t="shared" si="0"/>
        <v>0</v>
      </c>
      <c r="I44" s="42"/>
    </row>
    <row r="45" spans="2:9" x14ac:dyDescent="0.2">
      <c r="B45" s="50"/>
      <c r="C45" s="14"/>
      <c r="D45" s="22"/>
      <c r="E45" s="22"/>
      <c r="F45" s="22"/>
      <c r="G45" s="39"/>
      <c r="H45" s="17" t="str">
        <f t="shared" si="0"/>
        <v/>
      </c>
      <c r="I45" s="42"/>
    </row>
    <row r="46" spans="2:9" ht="14.25" x14ac:dyDescent="0.2">
      <c r="B46" s="50" t="s">
        <v>683</v>
      </c>
      <c r="C46" s="14" t="s">
        <v>684</v>
      </c>
      <c r="D46" s="22" t="s">
        <v>86</v>
      </c>
      <c r="E46" s="22"/>
      <c r="F46" s="22"/>
      <c r="G46" s="48"/>
      <c r="H46" s="17">
        <f t="shared" si="0"/>
        <v>0</v>
      </c>
      <c r="I46" s="42"/>
    </row>
    <row r="47" spans="2:9" x14ac:dyDescent="0.2">
      <c r="B47" s="50"/>
      <c r="C47" s="14"/>
      <c r="D47" s="22"/>
      <c r="E47" s="22"/>
      <c r="F47" s="22"/>
      <c r="G47" s="48"/>
      <c r="H47" s="17" t="str">
        <f t="shared" si="0"/>
        <v/>
      </c>
      <c r="I47" s="42"/>
    </row>
    <row r="48" spans="2:9" ht="14.25" x14ac:dyDescent="0.2">
      <c r="B48" s="50" t="s">
        <v>685</v>
      </c>
      <c r="C48" s="14" t="s">
        <v>686</v>
      </c>
      <c r="D48" s="22" t="s">
        <v>86</v>
      </c>
      <c r="E48" s="22"/>
      <c r="F48" s="22"/>
      <c r="G48" s="39"/>
      <c r="H48" s="17">
        <f t="shared" si="0"/>
        <v>0</v>
      </c>
      <c r="I48" s="42"/>
    </row>
    <row r="49" spans="2:9" x14ac:dyDescent="0.2">
      <c r="B49" s="50"/>
      <c r="C49" s="14"/>
      <c r="D49" s="22"/>
      <c r="E49" s="22"/>
      <c r="F49" s="22"/>
      <c r="G49" s="39"/>
      <c r="H49" s="17" t="str">
        <f t="shared" si="0"/>
        <v/>
      </c>
      <c r="I49" s="42"/>
    </row>
    <row r="50" spans="2:9" x14ac:dyDescent="0.2">
      <c r="B50" s="50"/>
      <c r="C50" s="14"/>
      <c r="D50" s="22"/>
      <c r="E50" s="22"/>
      <c r="F50" s="22"/>
      <c r="G50" s="39"/>
      <c r="H50" s="17" t="str">
        <f t="shared" si="0"/>
        <v/>
      </c>
      <c r="I50" s="42"/>
    </row>
    <row r="51" spans="2:9" x14ac:dyDescent="0.2">
      <c r="B51" s="50"/>
      <c r="C51" s="14"/>
      <c r="D51" s="22"/>
      <c r="E51" s="22"/>
      <c r="F51" s="22"/>
      <c r="G51" s="39"/>
      <c r="H51" s="17" t="str">
        <f t="shared" si="0"/>
        <v/>
      </c>
      <c r="I51" s="42"/>
    </row>
    <row r="52" spans="2:9" x14ac:dyDescent="0.2">
      <c r="B52" s="50"/>
      <c r="C52" s="14"/>
      <c r="D52" s="22"/>
      <c r="E52" s="22"/>
      <c r="F52" s="22"/>
      <c r="G52" s="39"/>
      <c r="H52" s="17" t="str">
        <f t="shared" si="0"/>
        <v/>
      </c>
      <c r="I52" s="42"/>
    </row>
    <row r="53" spans="2:9" x14ac:dyDescent="0.2">
      <c r="B53" s="50"/>
      <c r="C53" s="14"/>
      <c r="D53" s="22"/>
      <c r="E53" s="22"/>
      <c r="F53" s="22"/>
      <c r="G53" s="39"/>
      <c r="H53" s="17" t="str">
        <f t="shared" si="0"/>
        <v/>
      </c>
      <c r="I53" s="42"/>
    </row>
    <row r="54" spans="2:9" x14ac:dyDescent="0.2">
      <c r="B54" s="50"/>
      <c r="C54" s="14"/>
      <c r="D54" s="38"/>
      <c r="E54" s="38"/>
      <c r="F54" s="38"/>
      <c r="G54" s="39"/>
      <c r="H54" s="17" t="str">
        <f t="shared" si="0"/>
        <v/>
      </c>
    </row>
    <row r="55" spans="2:9" x14ac:dyDescent="0.2">
      <c r="B55" s="50"/>
      <c r="C55" s="14"/>
      <c r="D55" s="22"/>
      <c r="E55" s="22"/>
      <c r="F55" s="22"/>
      <c r="G55" s="39"/>
      <c r="H55" s="17" t="str">
        <f t="shared" si="0"/>
        <v/>
      </c>
      <c r="I55" s="42"/>
    </row>
    <row r="56" spans="2:9" x14ac:dyDescent="0.2">
      <c r="B56" s="50"/>
      <c r="C56" s="14"/>
      <c r="D56" s="38"/>
      <c r="E56" s="38"/>
      <c r="F56" s="38"/>
      <c r="G56" s="39"/>
      <c r="H56" s="17" t="str">
        <f t="shared" si="0"/>
        <v/>
      </c>
      <c r="I56" s="49"/>
    </row>
    <row r="57" spans="2:9" x14ac:dyDescent="0.2">
      <c r="B57" s="50"/>
      <c r="C57" s="14"/>
      <c r="D57" s="38"/>
      <c r="E57" s="38"/>
      <c r="F57" s="38"/>
      <c r="G57" s="39"/>
      <c r="H57" s="17" t="str">
        <f t="shared" si="0"/>
        <v/>
      </c>
    </row>
    <row r="58" spans="2:9" x14ac:dyDescent="0.2">
      <c r="B58" s="50"/>
      <c r="C58" s="14"/>
      <c r="D58" s="22"/>
      <c r="E58" s="22"/>
      <c r="F58" s="22"/>
      <c r="G58" s="39"/>
      <c r="H58" s="17" t="str">
        <f t="shared" si="0"/>
        <v/>
      </c>
      <c r="I58" s="42"/>
    </row>
    <row r="59" spans="2:9" x14ac:dyDescent="0.2">
      <c r="B59" s="50"/>
      <c r="C59" s="14"/>
      <c r="D59" s="22"/>
      <c r="E59" s="22"/>
      <c r="F59" s="22"/>
      <c r="G59" s="39"/>
      <c r="H59" s="17" t="str">
        <f t="shared" si="0"/>
        <v/>
      </c>
      <c r="I59" s="42"/>
    </row>
    <row r="60" spans="2:9" x14ac:dyDescent="0.2">
      <c r="B60" s="50"/>
      <c r="C60" s="14"/>
      <c r="D60" s="22"/>
      <c r="E60" s="22"/>
      <c r="F60" s="22"/>
      <c r="G60" s="39"/>
      <c r="H60" s="17" t="str">
        <f t="shared" si="0"/>
        <v/>
      </c>
      <c r="I60" s="42"/>
    </row>
    <row r="61" spans="2:9" x14ac:dyDescent="0.2">
      <c r="B61" s="50"/>
      <c r="C61" s="14"/>
      <c r="D61" s="22"/>
      <c r="E61" s="22"/>
      <c r="F61" s="22"/>
      <c r="G61" s="39"/>
      <c r="H61" s="17" t="str">
        <f t="shared" si="0"/>
        <v/>
      </c>
      <c r="I61" s="42"/>
    </row>
    <row r="62" spans="2:9" x14ac:dyDescent="0.2">
      <c r="B62" s="50"/>
      <c r="C62" s="14"/>
      <c r="D62" s="22"/>
      <c r="E62" s="22"/>
      <c r="F62" s="22"/>
      <c r="G62" s="39"/>
      <c r="H62" s="17" t="str">
        <f t="shared" si="0"/>
        <v/>
      </c>
      <c r="I62" s="42"/>
    </row>
    <row r="63" spans="2:9" x14ac:dyDescent="0.2">
      <c r="B63" s="50"/>
      <c r="C63" s="14"/>
      <c r="D63" s="22"/>
      <c r="E63" s="22"/>
      <c r="F63" s="22"/>
      <c r="G63" s="39"/>
      <c r="H63" s="17" t="str">
        <f t="shared" si="0"/>
        <v/>
      </c>
      <c r="I63" s="42"/>
    </row>
    <row r="64" spans="2:9" x14ac:dyDescent="0.2">
      <c r="B64" s="50"/>
      <c r="C64" s="14"/>
      <c r="D64" s="22"/>
      <c r="E64" s="22"/>
      <c r="F64" s="22"/>
      <c r="G64" s="39"/>
      <c r="H64" s="17" t="str">
        <f t="shared" si="0"/>
        <v/>
      </c>
      <c r="I64" s="42"/>
    </row>
    <row r="65" spans="2:9" x14ac:dyDescent="0.2">
      <c r="B65" s="50"/>
      <c r="C65" s="14"/>
      <c r="D65" s="22"/>
      <c r="E65" s="22"/>
      <c r="F65" s="22"/>
      <c r="G65" s="39"/>
      <c r="H65" s="17" t="str">
        <f t="shared" si="0"/>
        <v/>
      </c>
      <c r="I65" s="42"/>
    </row>
    <row r="66" spans="2:9" x14ac:dyDescent="0.2">
      <c r="B66" s="50"/>
      <c r="C66" s="14"/>
      <c r="D66" s="22"/>
      <c r="E66" s="22"/>
      <c r="F66" s="22"/>
      <c r="G66" s="39"/>
      <c r="H66" s="17" t="str">
        <f t="shared" si="0"/>
        <v/>
      </c>
      <c r="I66" s="42"/>
    </row>
    <row r="67" spans="2:9" x14ac:dyDescent="0.2">
      <c r="B67" s="50"/>
      <c r="C67" s="14"/>
      <c r="D67" s="22"/>
      <c r="E67" s="22"/>
      <c r="F67" s="22"/>
      <c r="G67" s="39"/>
      <c r="H67" s="17" t="str">
        <f t="shared" si="0"/>
        <v/>
      </c>
      <c r="I67" s="42"/>
    </row>
    <row r="68" spans="2:9" x14ac:dyDescent="0.2">
      <c r="B68" s="50"/>
      <c r="C68" s="14"/>
      <c r="D68" s="22"/>
      <c r="E68" s="22"/>
      <c r="F68" s="22"/>
      <c r="G68" s="39"/>
      <c r="H68" s="17" t="str">
        <f t="shared" si="0"/>
        <v/>
      </c>
      <c r="I68" s="42"/>
    </row>
    <row r="69" spans="2:9" x14ac:dyDescent="0.2">
      <c r="B69" s="50"/>
      <c r="C69" s="14"/>
      <c r="D69" s="22"/>
      <c r="E69" s="22"/>
      <c r="F69" s="22"/>
      <c r="G69" s="39"/>
      <c r="H69" s="17" t="str">
        <f t="shared" si="0"/>
        <v/>
      </c>
      <c r="I69" s="42"/>
    </row>
    <row r="70" spans="2:9" x14ac:dyDescent="0.2">
      <c r="B70" s="50"/>
      <c r="C70" s="14"/>
      <c r="D70" s="22"/>
      <c r="E70" s="22"/>
      <c r="F70" s="22"/>
      <c r="G70" s="39"/>
      <c r="H70" s="17" t="str">
        <f t="shared" si="0"/>
        <v/>
      </c>
      <c r="I70" s="42"/>
    </row>
    <row r="71" spans="2:9" x14ac:dyDescent="0.2">
      <c r="B71" s="50"/>
      <c r="C71" s="14"/>
      <c r="D71" s="22"/>
      <c r="E71" s="22"/>
      <c r="F71" s="22"/>
      <c r="G71" s="39"/>
      <c r="H71" s="17" t="str">
        <f t="shared" si="0"/>
        <v/>
      </c>
      <c r="I71" s="42"/>
    </row>
    <row r="72" spans="2:9" x14ac:dyDescent="0.2">
      <c r="B72" s="50"/>
      <c r="C72" s="14"/>
      <c r="D72" s="22"/>
      <c r="E72" s="22"/>
      <c r="F72" s="22"/>
      <c r="G72" s="39"/>
      <c r="H72" s="17" t="str">
        <f t="shared" si="0"/>
        <v/>
      </c>
      <c r="I72" s="42"/>
    </row>
    <row r="73" spans="2:9" x14ac:dyDescent="0.2">
      <c r="B73" s="50"/>
      <c r="C73" s="14"/>
      <c r="D73" s="22"/>
      <c r="E73" s="22"/>
      <c r="F73" s="22"/>
      <c r="G73" s="39"/>
      <c r="H73" s="17" t="str">
        <f t="shared" si="0"/>
        <v/>
      </c>
      <c r="I73" s="42"/>
    </row>
    <row r="74" spans="2:9" s="30" customFormat="1" ht="24.95" customHeight="1" x14ac:dyDescent="0.2">
      <c r="B74" s="84" t="str">
        <f>$B$10</f>
        <v>C14.4</v>
      </c>
      <c r="C74" s="31" t="s">
        <v>2708</v>
      </c>
      <c r="D74" s="32"/>
      <c r="E74" s="32"/>
      <c r="F74" s="33"/>
      <c r="G74" s="32"/>
      <c r="H74" s="34">
        <f>SUM(H9:H73)</f>
        <v>0</v>
      </c>
      <c r="I74"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6ADA-F1CF-4E39-9A85-6663D7C5FA0D}">
  <sheetPr codeName="Sheet44"/>
  <dimension ref="B1:I71"/>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C14.5</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IF(D9="","",F9*G9)</f>
        <v/>
      </c>
      <c r="I9" s="18"/>
    </row>
    <row r="10" spans="2:9" ht="25.5" x14ac:dyDescent="0.2">
      <c r="B10" s="71" t="s">
        <v>687</v>
      </c>
      <c r="C10" s="20" t="s">
        <v>688</v>
      </c>
      <c r="D10" s="22"/>
      <c r="E10" s="22"/>
      <c r="F10" s="22"/>
      <c r="G10" s="41"/>
      <c r="H10" s="17" t="str">
        <f t="shared" ref="H10:H70" si="0">IF(D10="","",F10*G10)</f>
        <v/>
      </c>
      <c r="I10" s="42"/>
    </row>
    <row r="11" spans="2:9" x14ac:dyDescent="0.2">
      <c r="B11" s="50"/>
      <c r="C11" s="14"/>
      <c r="D11" s="22"/>
      <c r="E11" s="22"/>
      <c r="F11" s="22"/>
      <c r="G11" s="41"/>
      <c r="H11" s="17" t="str">
        <f t="shared" si="0"/>
        <v/>
      </c>
      <c r="I11" s="42"/>
    </row>
    <row r="12" spans="2:9" x14ac:dyDescent="0.2">
      <c r="B12" s="50" t="s">
        <v>690</v>
      </c>
      <c r="C12" s="14" t="s">
        <v>689</v>
      </c>
      <c r="D12" s="22"/>
      <c r="E12" s="22"/>
      <c r="F12" s="22"/>
      <c r="G12" s="41"/>
      <c r="H12" s="17" t="str">
        <f t="shared" si="0"/>
        <v/>
      </c>
      <c r="I12" s="42"/>
    </row>
    <row r="13" spans="2:9" x14ac:dyDescent="0.2">
      <c r="B13" s="50"/>
      <c r="C13" s="14"/>
      <c r="D13" s="22"/>
      <c r="E13" s="22"/>
      <c r="F13" s="22"/>
      <c r="G13" s="41"/>
      <c r="H13" s="17" t="str">
        <f t="shared" si="0"/>
        <v/>
      </c>
      <c r="I13" s="42"/>
    </row>
    <row r="14" spans="2:9" ht="38.25" x14ac:dyDescent="0.2">
      <c r="B14" s="50" t="s">
        <v>691</v>
      </c>
      <c r="C14" s="14" t="s">
        <v>692</v>
      </c>
      <c r="D14" s="22" t="s">
        <v>38</v>
      </c>
      <c r="E14" s="22"/>
      <c r="F14" s="23"/>
      <c r="G14" s="24"/>
      <c r="H14" s="17">
        <f t="shared" si="0"/>
        <v>0</v>
      </c>
      <c r="I14" s="43"/>
    </row>
    <row r="15" spans="2:9" x14ac:dyDescent="0.2">
      <c r="B15" s="50"/>
      <c r="C15" s="14"/>
      <c r="D15" s="22"/>
      <c r="E15" s="22"/>
      <c r="F15" s="23"/>
      <c r="G15" s="24"/>
      <c r="H15" s="17" t="str">
        <f t="shared" si="0"/>
        <v/>
      </c>
      <c r="I15" s="43"/>
    </row>
    <row r="16" spans="2:9" ht="25.5" x14ac:dyDescent="0.2">
      <c r="B16" s="50" t="s">
        <v>693</v>
      </c>
      <c r="C16" s="14" t="s">
        <v>694</v>
      </c>
      <c r="D16" s="22" t="s">
        <v>38</v>
      </c>
      <c r="E16" s="22"/>
      <c r="F16" s="23"/>
      <c r="G16" s="24"/>
      <c r="H16" s="17">
        <f t="shared" si="0"/>
        <v>0</v>
      </c>
      <c r="I16" s="43"/>
    </row>
    <row r="17" spans="2:9" x14ac:dyDescent="0.2">
      <c r="B17" s="50"/>
      <c r="C17" s="14"/>
      <c r="D17" s="22"/>
      <c r="E17" s="22"/>
      <c r="F17" s="23"/>
      <c r="G17" s="24"/>
      <c r="H17" s="17" t="str">
        <f t="shared" si="0"/>
        <v/>
      </c>
      <c r="I17" s="43"/>
    </row>
    <row r="18" spans="2:9" ht="25.5" x14ac:dyDescent="0.2">
      <c r="B18" s="50" t="s">
        <v>695</v>
      </c>
      <c r="C18" s="14" t="s">
        <v>696</v>
      </c>
      <c r="D18" s="22" t="s">
        <v>38</v>
      </c>
      <c r="E18" s="22"/>
      <c r="F18" s="23"/>
      <c r="G18" s="41"/>
      <c r="H18" s="17">
        <f t="shared" si="0"/>
        <v>0</v>
      </c>
      <c r="I18" s="42"/>
    </row>
    <row r="19" spans="2:9" x14ac:dyDescent="0.2">
      <c r="B19" s="50"/>
      <c r="C19" s="14"/>
      <c r="D19" s="22"/>
      <c r="E19" s="22"/>
      <c r="F19" s="23"/>
      <c r="G19" s="44"/>
      <c r="H19" s="17" t="str">
        <f t="shared" si="0"/>
        <v/>
      </c>
      <c r="I19" s="42"/>
    </row>
    <row r="20" spans="2:9" x14ac:dyDescent="0.2">
      <c r="B20" s="50" t="s">
        <v>697</v>
      </c>
      <c r="C20" s="14" t="s">
        <v>698</v>
      </c>
      <c r="D20" s="22"/>
      <c r="E20" s="22"/>
      <c r="F20" s="23"/>
      <c r="G20" s="41"/>
      <c r="H20" s="17" t="str">
        <f t="shared" si="0"/>
        <v/>
      </c>
      <c r="I20" s="45"/>
    </row>
    <row r="21" spans="2:9" x14ac:dyDescent="0.2">
      <c r="B21" s="50"/>
      <c r="C21" s="14"/>
      <c r="D21" s="22"/>
      <c r="E21" s="38"/>
      <c r="F21" s="23"/>
      <c r="G21" s="46"/>
      <c r="H21" s="17" t="str">
        <f t="shared" si="0"/>
        <v/>
      </c>
    </row>
    <row r="22" spans="2:9" ht="25.5" x14ac:dyDescent="0.2">
      <c r="B22" s="50" t="s">
        <v>701</v>
      </c>
      <c r="C22" s="14" t="s">
        <v>699</v>
      </c>
      <c r="D22" s="15" t="s">
        <v>1345</v>
      </c>
      <c r="E22" s="38"/>
      <c r="F22" s="23"/>
      <c r="G22" s="46"/>
      <c r="H22" s="17">
        <f t="shared" si="0"/>
        <v>0</v>
      </c>
    </row>
    <row r="23" spans="2:9" x14ac:dyDescent="0.2">
      <c r="B23" s="50"/>
      <c r="C23" s="14"/>
      <c r="D23" s="22"/>
      <c r="E23" s="38"/>
      <c r="F23" s="23"/>
      <c r="G23" s="39"/>
      <c r="H23" s="17" t="str">
        <f t="shared" si="0"/>
        <v/>
      </c>
    </row>
    <row r="24" spans="2:9" ht="25.5" x14ac:dyDescent="0.2">
      <c r="B24" s="50" t="s">
        <v>702</v>
      </c>
      <c r="C24" s="14" t="s">
        <v>700</v>
      </c>
      <c r="D24" s="15" t="s">
        <v>1345</v>
      </c>
      <c r="E24" s="38"/>
      <c r="F24" s="23"/>
      <c r="G24" s="46"/>
      <c r="H24" s="17">
        <f t="shared" si="0"/>
        <v>0</v>
      </c>
    </row>
    <row r="25" spans="2:9" x14ac:dyDescent="0.2">
      <c r="B25" s="50"/>
      <c r="C25" s="14"/>
      <c r="D25" s="22"/>
      <c r="E25" s="38"/>
      <c r="F25" s="23"/>
      <c r="G25" s="44"/>
      <c r="H25" s="17" t="str">
        <f t="shared" si="0"/>
        <v/>
      </c>
    </row>
    <row r="26" spans="2:9" x14ac:dyDescent="0.2">
      <c r="B26" s="50" t="s">
        <v>703</v>
      </c>
      <c r="C26" s="14" t="s">
        <v>704</v>
      </c>
      <c r="D26" s="22" t="s">
        <v>13</v>
      </c>
      <c r="E26" s="38"/>
      <c r="F26" s="23"/>
      <c r="G26" s="46"/>
      <c r="H26" s="17">
        <f t="shared" si="0"/>
        <v>0</v>
      </c>
    </row>
    <row r="27" spans="2:9" x14ac:dyDescent="0.2">
      <c r="B27" s="50"/>
      <c r="C27" s="14"/>
      <c r="D27" s="22"/>
      <c r="E27" s="22"/>
      <c r="F27" s="23"/>
      <c r="G27" s="39"/>
      <c r="H27" s="17" t="str">
        <f t="shared" si="0"/>
        <v/>
      </c>
      <c r="I27" s="43"/>
    </row>
    <row r="28" spans="2:9" ht="25.5" x14ac:dyDescent="0.2">
      <c r="B28" s="50" t="s">
        <v>706</v>
      </c>
      <c r="C28" s="14" t="s">
        <v>707</v>
      </c>
      <c r="D28" s="22" t="s">
        <v>6</v>
      </c>
      <c r="E28" s="15"/>
      <c r="F28" s="26"/>
      <c r="G28" s="29"/>
      <c r="H28" s="17">
        <f t="shared" si="0"/>
        <v>0</v>
      </c>
      <c r="I28" s="18"/>
    </row>
    <row r="29" spans="2:9" s="37" customFormat="1" x14ac:dyDescent="0.2">
      <c r="B29" s="50"/>
      <c r="C29" s="14"/>
      <c r="D29" s="15"/>
      <c r="E29" s="15"/>
      <c r="F29" s="26"/>
      <c r="G29" s="29"/>
      <c r="H29" s="17" t="str">
        <f t="shared" si="0"/>
        <v/>
      </c>
      <c r="I29" s="18"/>
    </row>
    <row r="30" spans="2:9" x14ac:dyDescent="0.2">
      <c r="B30" s="50" t="s">
        <v>705</v>
      </c>
      <c r="C30" s="14" t="s">
        <v>708</v>
      </c>
      <c r="D30" s="15" t="s">
        <v>1345</v>
      </c>
      <c r="E30" s="22"/>
      <c r="F30" s="23"/>
      <c r="G30" s="39"/>
      <c r="H30" s="17">
        <f t="shared" si="0"/>
        <v>0</v>
      </c>
      <c r="I30" s="43"/>
    </row>
    <row r="31" spans="2:9" x14ac:dyDescent="0.2">
      <c r="B31" s="50"/>
      <c r="C31" s="14"/>
      <c r="D31" s="22"/>
      <c r="E31" s="22"/>
      <c r="F31" s="23"/>
      <c r="G31" s="39"/>
      <c r="H31" s="17" t="str">
        <f t="shared" si="0"/>
        <v/>
      </c>
      <c r="I31" s="43"/>
    </row>
    <row r="32" spans="2:9" x14ac:dyDescent="0.2">
      <c r="B32" s="50" t="s">
        <v>709</v>
      </c>
      <c r="C32" s="14" t="s">
        <v>711</v>
      </c>
      <c r="D32" s="15"/>
      <c r="E32" s="22"/>
      <c r="F32" s="23"/>
      <c r="G32" s="47"/>
      <c r="H32" s="17" t="str">
        <f t="shared" si="0"/>
        <v/>
      </c>
      <c r="I32" s="42"/>
    </row>
    <row r="33" spans="2:9" x14ac:dyDescent="0.2">
      <c r="B33" s="50"/>
      <c r="C33" s="14"/>
      <c r="D33" s="22"/>
      <c r="E33" s="22"/>
      <c r="F33" s="23"/>
      <c r="G33" s="47"/>
      <c r="H33" s="17" t="str">
        <f t="shared" si="0"/>
        <v/>
      </c>
      <c r="I33" s="42"/>
    </row>
    <row r="34" spans="2:9" x14ac:dyDescent="0.2">
      <c r="B34" s="50" t="s">
        <v>710</v>
      </c>
      <c r="C34" s="14" t="s">
        <v>712</v>
      </c>
      <c r="D34" s="22" t="s">
        <v>6</v>
      </c>
      <c r="E34" s="22"/>
      <c r="F34" s="23"/>
      <c r="G34" s="44"/>
      <c r="H34" s="17">
        <f t="shared" si="0"/>
        <v>0</v>
      </c>
      <c r="I34" s="42"/>
    </row>
    <row r="35" spans="2:9" x14ac:dyDescent="0.2">
      <c r="B35" s="50"/>
      <c r="C35" s="14"/>
      <c r="D35" s="22"/>
      <c r="E35" s="22"/>
      <c r="F35" s="23"/>
      <c r="G35" s="44"/>
      <c r="H35" s="17" t="str">
        <f t="shared" si="0"/>
        <v/>
      </c>
      <c r="I35" s="42"/>
    </row>
    <row r="36" spans="2:9" x14ac:dyDescent="0.2">
      <c r="B36" s="50" t="s">
        <v>713</v>
      </c>
      <c r="C36" s="14" t="s">
        <v>714</v>
      </c>
      <c r="D36" s="22"/>
      <c r="E36" s="22"/>
      <c r="F36" s="22"/>
      <c r="G36" s="41"/>
      <c r="H36" s="17" t="str">
        <f t="shared" si="0"/>
        <v/>
      </c>
      <c r="I36" s="42"/>
    </row>
    <row r="37" spans="2:9" x14ac:dyDescent="0.2">
      <c r="B37" s="50"/>
      <c r="C37" s="14"/>
      <c r="D37" s="22"/>
      <c r="E37" s="22"/>
      <c r="F37" s="22"/>
      <c r="G37" s="41"/>
      <c r="H37" s="17" t="str">
        <f t="shared" si="0"/>
        <v/>
      </c>
      <c r="I37" s="42"/>
    </row>
    <row r="38" spans="2:9" x14ac:dyDescent="0.2">
      <c r="B38" s="50" t="s">
        <v>716</v>
      </c>
      <c r="C38" s="14" t="s">
        <v>715</v>
      </c>
      <c r="D38" s="22" t="s">
        <v>6</v>
      </c>
      <c r="E38" s="22"/>
      <c r="F38" s="22"/>
      <c r="G38" s="39"/>
      <c r="H38" s="17">
        <f t="shared" si="0"/>
        <v>0</v>
      </c>
      <c r="I38" s="42"/>
    </row>
    <row r="39" spans="2:9" x14ac:dyDescent="0.2">
      <c r="B39" s="50"/>
      <c r="C39" s="14"/>
      <c r="D39" s="22"/>
      <c r="E39" s="22"/>
      <c r="F39" s="22"/>
      <c r="G39" s="39"/>
      <c r="H39" s="17" t="str">
        <f t="shared" si="0"/>
        <v/>
      </c>
      <c r="I39" s="42"/>
    </row>
    <row r="40" spans="2:9" x14ac:dyDescent="0.2">
      <c r="B40" s="50" t="s">
        <v>718</v>
      </c>
      <c r="C40" s="14" t="s">
        <v>717</v>
      </c>
      <c r="D40" s="22" t="s">
        <v>1419</v>
      </c>
      <c r="E40" s="22"/>
      <c r="F40" s="22"/>
      <c r="G40" s="39"/>
      <c r="H40" s="17">
        <f t="shared" si="0"/>
        <v>0</v>
      </c>
      <c r="I40" s="42"/>
    </row>
    <row r="41" spans="2:9" x14ac:dyDescent="0.2">
      <c r="B41" s="50"/>
      <c r="C41" s="14"/>
      <c r="D41" s="22"/>
      <c r="E41" s="22"/>
      <c r="F41" s="22"/>
      <c r="G41" s="39"/>
      <c r="H41" s="17" t="str">
        <f t="shared" si="0"/>
        <v/>
      </c>
      <c r="I41" s="42"/>
    </row>
    <row r="42" spans="2:9" x14ac:dyDescent="0.2">
      <c r="B42" s="50" t="s">
        <v>719</v>
      </c>
      <c r="C42" s="14" t="s">
        <v>720</v>
      </c>
      <c r="D42" s="22" t="s">
        <v>28</v>
      </c>
      <c r="E42" s="22"/>
      <c r="F42" s="22"/>
      <c r="G42" s="39"/>
      <c r="H42" s="17">
        <f t="shared" si="0"/>
        <v>0</v>
      </c>
      <c r="I42" s="42"/>
    </row>
    <row r="43" spans="2:9" x14ac:dyDescent="0.2">
      <c r="B43" s="50"/>
      <c r="C43" s="14"/>
      <c r="D43" s="22"/>
      <c r="E43" s="22"/>
      <c r="F43" s="22"/>
      <c r="G43" s="39"/>
      <c r="H43" s="17" t="str">
        <f t="shared" si="0"/>
        <v/>
      </c>
      <c r="I43" s="42"/>
    </row>
    <row r="44" spans="2:9" x14ac:dyDescent="0.2">
      <c r="B44" s="50"/>
      <c r="C44" s="14"/>
      <c r="D44" s="22"/>
      <c r="E44" s="22"/>
      <c r="F44" s="22"/>
      <c r="G44" s="39"/>
      <c r="H44" s="17" t="str">
        <f t="shared" si="0"/>
        <v/>
      </c>
      <c r="I44" s="42"/>
    </row>
    <row r="45" spans="2:9" x14ac:dyDescent="0.2">
      <c r="B45" s="50"/>
      <c r="C45" s="14"/>
      <c r="D45" s="22"/>
      <c r="E45" s="22"/>
      <c r="F45" s="22"/>
      <c r="G45" s="39"/>
      <c r="H45" s="17" t="str">
        <f t="shared" si="0"/>
        <v/>
      </c>
      <c r="I45" s="42"/>
    </row>
    <row r="46" spans="2:9" x14ac:dyDescent="0.2">
      <c r="B46" s="50"/>
      <c r="C46" s="14"/>
      <c r="D46" s="22"/>
      <c r="E46" s="22"/>
      <c r="F46" s="22"/>
      <c r="G46" s="48"/>
      <c r="H46" s="17" t="str">
        <f t="shared" si="0"/>
        <v/>
      </c>
      <c r="I46" s="42"/>
    </row>
    <row r="47" spans="2:9" x14ac:dyDescent="0.2">
      <c r="B47" s="50"/>
      <c r="C47" s="14"/>
      <c r="D47" s="22"/>
      <c r="E47" s="22"/>
      <c r="F47" s="22"/>
      <c r="G47" s="48"/>
      <c r="H47" s="17" t="str">
        <f t="shared" si="0"/>
        <v/>
      </c>
      <c r="I47" s="42"/>
    </row>
    <row r="48" spans="2:9" x14ac:dyDescent="0.2">
      <c r="B48" s="50"/>
      <c r="C48" s="14"/>
      <c r="D48" s="22"/>
      <c r="E48" s="22"/>
      <c r="F48" s="22"/>
      <c r="G48" s="39"/>
      <c r="H48" s="17" t="str">
        <f t="shared" si="0"/>
        <v/>
      </c>
      <c r="I48" s="42"/>
    </row>
    <row r="49" spans="2:9" x14ac:dyDescent="0.2">
      <c r="B49" s="50"/>
      <c r="C49" s="14"/>
      <c r="D49" s="22"/>
      <c r="E49" s="22"/>
      <c r="F49" s="22"/>
      <c r="G49" s="39"/>
      <c r="H49" s="17" t="str">
        <f t="shared" si="0"/>
        <v/>
      </c>
      <c r="I49" s="42"/>
    </row>
    <row r="50" spans="2:9" x14ac:dyDescent="0.2">
      <c r="B50" s="50"/>
      <c r="C50" s="14"/>
      <c r="D50" s="22"/>
      <c r="E50" s="22"/>
      <c r="F50" s="22"/>
      <c r="G50" s="39"/>
      <c r="H50" s="17" t="str">
        <f t="shared" si="0"/>
        <v/>
      </c>
      <c r="I50" s="42"/>
    </row>
    <row r="51" spans="2:9" x14ac:dyDescent="0.2">
      <c r="B51" s="50"/>
      <c r="C51" s="14"/>
      <c r="D51" s="22"/>
      <c r="E51" s="22"/>
      <c r="F51" s="22"/>
      <c r="G51" s="39"/>
      <c r="H51" s="17" t="str">
        <f t="shared" si="0"/>
        <v/>
      </c>
      <c r="I51" s="42"/>
    </row>
    <row r="52" spans="2:9" x14ac:dyDescent="0.2">
      <c r="B52" s="50"/>
      <c r="C52" s="14"/>
      <c r="D52" s="22"/>
      <c r="E52" s="22"/>
      <c r="F52" s="22"/>
      <c r="G52" s="39"/>
      <c r="H52" s="17" t="str">
        <f t="shared" si="0"/>
        <v/>
      </c>
      <c r="I52" s="42"/>
    </row>
    <row r="53" spans="2:9" x14ac:dyDescent="0.2">
      <c r="B53" s="50"/>
      <c r="C53" s="14"/>
      <c r="D53" s="22"/>
      <c r="E53" s="22"/>
      <c r="F53" s="22"/>
      <c r="G53" s="39"/>
      <c r="H53" s="17" t="str">
        <f t="shared" si="0"/>
        <v/>
      </c>
      <c r="I53" s="42"/>
    </row>
    <row r="54" spans="2:9" x14ac:dyDescent="0.2">
      <c r="B54" s="50"/>
      <c r="C54" s="14"/>
      <c r="D54" s="38"/>
      <c r="E54" s="38"/>
      <c r="F54" s="38"/>
      <c r="G54" s="39"/>
      <c r="H54" s="17" t="str">
        <f t="shared" si="0"/>
        <v/>
      </c>
    </row>
    <row r="55" spans="2:9" x14ac:dyDescent="0.2">
      <c r="B55" s="50"/>
      <c r="C55" s="14"/>
      <c r="D55" s="22"/>
      <c r="E55" s="22"/>
      <c r="F55" s="22"/>
      <c r="G55" s="39"/>
      <c r="H55" s="17" t="str">
        <f t="shared" si="0"/>
        <v/>
      </c>
      <c r="I55" s="42"/>
    </row>
    <row r="56" spans="2:9" x14ac:dyDescent="0.2">
      <c r="B56" s="50"/>
      <c r="C56" s="14"/>
      <c r="D56" s="38"/>
      <c r="E56" s="38"/>
      <c r="F56" s="38"/>
      <c r="G56" s="39"/>
      <c r="H56" s="17" t="str">
        <f t="shared" si="0"/>
        <v/>
      </c>
      <c r="I56" s="49"/>
    </row>
    <row r="57" spans="2:9" x14ac:dyDescent="0.2">
      <c r="B57" s="13"/>
      <c r="C57" s="14"/>
      <c r="D57" s="38"/>
      <c r="E57" s="38"/>
      <c r="F57" s="38"/>
      <c r="G57" s="39"/>
      <c r="H57" s="17" t="str">
        <f t="shared" si="0"/>
        <v/>
      </c>
    </row>
    <row r="58" spans="2:9" x14ac:dyDescent="0.2">
      <c r="B58" s="13"/>
      <c r="C58" s="14"/>
      <c r="D58" s="22"/>
      <c r="E58" s="22"/>
      <c r="F58" s="22"/>
      <c r="G58" s="39"/>
      <c r="H58" s="17" t="str">
        <f t="shared" si="0"/>
        <v/>
      </c>
      <c r="I58" s="42"/>
    </row>
    <row r="59" spans="2:9" x14ac:dyDescent="0.2">
      <c r="B59" s="13"/>
      <c r="C59" s="14"/>
      <c r="D59" s="22"/>
      <c r="E59" s="22"/>
      <c r="F59" s="22"/>
      <c r="G59" s="39"/>
      <c r="H59" s="17" t="str">
        <f t="shared" si="0"/>
        <v/>
      </c>
      <c r="I59" s="42"/>
    </row>
    <row r="60" spans="2:9" x14ac:dyDescent="0.2">
      <c r="B60" s="13"/>
      <c r="C60" s="14"/>
      <c r="D60" s="22"/>
      <c r="E60" s="22"/>
      <c r="F60" s="22"/>
      <c r="G60" s="39"/>
      <c r="H60" s="17" t="str">
        <f t="shared" si="0"/>
        <v/>
      </c>
      <c r="I60" s="42"/>
    </row>
    <row r="61" spans="2:9" x14ac:dyDescent="0.2">
      <c r="B61" s="13"/>
      <c r="C61" s="14"/>
      <c r="D61" s="22"/>
      <c r="E61" s="22"/>
      <c r="F61" s="22"/>
      <c r="G61" s="39"/>
      <c r="H61" s="17" t="str">
        <f t="shared" si="0"/>
        <v/>
      </c>
      <c r="I61" s="42"/>
    </row>
    <row r="62" spans="2:9" x14ac:dyDescent="0.2">
      <c r="B62" s="21"/>
      <c r="C62" s="14"/>
      <c r="D62" s="22"/>
      <c r="E62" s="22"/>
      <c r="F62" s="22"/>
      <c r="G62" s="39"/>
      <c r="H62" s="17" t="str">
        <f t="shared" si="0"/>
        <v/>
      </c>
      <c r="I62" s="42"/>
    </row>
    <row r="63" spans="2:9" x14ac:dyDescent="0.2">
      <c r="B63" s="13"/>
      <c r="C63" s="14"/>
      <c r="D63" s="22"/>
      <c r="E63" s="22"/>
      <c r="F63" s="22"/>
      <c r="G63" s="39"/>
      <c r="H63" s="17" t="str">
        <f t="shared" si="0"/>
        <v/>
      </c>
      <c r="I63" s="42"/>
    </row>
    <row r="64" spans="2:9" x14ac:dyDescent="0.2">
      <c r="B64" s="13"/>
      <c r="C64" s="14"/>
      <c r="D64" s="22"/>
      <c r="E64" s="22"/>
      <c r="F64" s="22"/>
      <c r="G64" s="39"/>
      <c r="H64" s="17" t="str">
        <f t="shared" si="0"/>
        <v/>
      </c>
      <c r="I64" s="42"/>
    </row>
    <row r="65" spans="2:9" x14ac:dyDescent="0.2">
      <c r="B65" s="13"/>
      <c r="C65" s="14"/>
      <c r="D65" s="22"/>
      <c r="E65" s="22"/>
      <c r="F65" s="22"/>
      <c r="G65" s="39"/>
      <c r="H65" s="17" t="str">
        <f t="shared" si="0"/>
        <v/>
      </c>
      <c r="I65" s="42"/>
    </row>
    <row r="66" spans="2:9" x14ac:dyDescent="0.2">
      <c r="B66" s="21"/>
      <c r="C66" s="14"/>
      <c r="D66" s="22"/>
      <c r="E66" s="22"/>
      <c r="F66" s="22"/>
      <c r="G66" s="39"/>
      <c r="H66" s="17" t="str">
        <f t="shared" si="0"/>
        <v/>
      </c>
      <c r="I66" s="42"/>
    </row>
    <row r="67" spans="2:9" x14ac:dyDescent="0.2">
      <c r="B67" s="13"/>
      <c r="C67" s="14"/>
      <c r="D67" s="22"/>
      <c r="E67" s="22"/>
      <c r="F67" s="22"/>
      <c r="G67" s="39"/>
      <c r="H67" s="17" t="str">
        <f t="shared" si="0"/>
        <v/>
      </c>
      <c r="I67" s="42"/>
    </row>
    <row r="68" spans="2:9" x14ac:dyDescent="0.2">
      <c r="B68" s="21"/>
      <c r="C68" s="14"/>
      <c r="D68" s="22"/>
      <c r="E68" s="22"/>
      <c r="F68" s="22"/>
      <c r="G68" s="39"/>
      <c r="H68" s="17" t="str">
        <f t="shared" si="0"/>
        <v/>
      </c>
      <c r="I68" s="42"/>
    </row>
    <row r="69" spans="2:9" x14ac:dyDescent="0.2">
      <c r="B69" s="13"/>
      <c r="C69" s="14"/>
      <c r="D69" s="22"/>
      <c r="E69" s="22"/>
      <c r="F69" s="22"/>
      <c r="G69" s="39"/>
      <c r="H69" s="17" t="str">
        <f t="shared" si="0"/>
        <v/>
      </c>
      <c r="I69" s="42"/>
    </row>
    <row r="70" spans="2:9" x14ac:dyDescent="0.2">
      <c r="B70" s="13"/>
      <c r="C70" s="14"/>
      <c r="D70" s="22"/>
      <c r="E70" s="22"/>
      <c r="F70" s="22"/>
      <c r="G70" s="39"/>
      <c r="H70" s="17" t="str">
        <f t="shared" si="0"/>
        <v/>
      </c>
      <c r="I70" s="42"/>
    </row>
    <row r="71" spans="2:9" s="30" customFormat="1" ht="24.95" customHeight="1" x14ac:dyDescent="0.2">
      <c r="B71" s="84" t="str">
        <f>$B$10</f>
        <v>C14.5</v>
      </c>
      <c r="C71" s="31" t="s">
        <v>2708</v>
      </c>
      <c r="D71" s="32"/>
      <c r="E71" s="32"/>
      <c r="F71" s="33"/>
      <c r="G71" s="32"/>
      <c r="H71" s="34">
        <f>SUM(H9:H70)</f>
        <v>0</v>
      </c>
      <c r="I71"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65B1-4906-4C4F-98BB-BD910DF4A76B}">
  <sheetPr codeName="Sheet45"/>
  <dimension ref="B1:I75"/>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C14.6</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IF(D9="","",F9*G9)</f>
        <v/>
      </c>
      <c r="I9" s="18"/>
    </row>
    <row r="10" spans="2:9" x14ac:dyDescent="0.2">
      <c r="B10" s="71" t="s">
        <v>722</v>
      </c>
      <c r="C10" s="20" t="s">
        <v>723</v>
      </c>
      <c r="D10" s="22"/>
      <c r="E10" s="22"/>
      <c r="F10" s="22"/>
      <c r="G10" s="41"/>
      <c r="H10" s="17" t="str">
        <f t="shared" ref="H10:H73" si="0">IF(D10="","",F10*G10)</f>
        <v/>
      </c>
      <c r="I10" s="42"/>
    </row>
    <row r="11" spans="2:9" x14ac:dyDescent="0.2">
      <c r="B11" s="50"/>
      <c r="C11" s="14"/>
      <c r="D11" s="22"/>
      <c r="E11" s="22"/>
      <c r="F11" s="22"/>
      <c r="G11" s="41"/>
      <c r="H11" s="17" t="str">
        <f t="shared" si="0"/>
        <v/>
      </c>
      <c r="I11" s="42"/>
    </row>
    <row r="12" spans="2:9" x14ac:dyDescent="0.2">
      <c r="B12" s="50" t="s">
        <v>724</v>
      </c>
      <c r="C12" s="14" t="s">
        <v>725</v>
      </c>
      <c r="D12" s="22" t="s">
        <v>13</v>
      </c>
      <c r="E12" s="22"/>
      <c r="F12" s="22"/>
      <c r="G12" s="41"/>
      <c r="H12" s="17">
        <f t="shared" si="0"/>
        <v>0</v>
      </c>
      <c r="I12" s="42"/>
    </row>
    <row r="13" spans="2:9" x14ac:dyDescent="0.2">
      <c r="B13" s="50"/>
      <c r="C13" s="14"/>
      <c r="D13" s="22"/>
      <c r="E13" s="22"/>
      <c r="F13" s="22"/>
      <c r="G13" s="41"/>
      <c r="H13" s="17" t="str">
        <f t="shared" si="0"/>
        <v/>
      </c>
      <c r="I13" s="42"/>
    </row>
    <row r="14" spans="2:9" ht="14.25" x14ac:dyDescent="0.2">
      <c r="B14" s="50" t="s">
        <v>726</v>
      </c>
      <c r="C14" s="14" t="s">
        <v>727</v>
      </c>
      <c r="D14" s="22" t="s">
        <v>86</v>
      </c>
      <c r="E14" s="22"/>
      <c r="F14" s="23"/>
      <c r="G14" s="24"/>
      <c r="H14" s="17">
        <f t="shared" si="0"/>
        <v>0</v>
      </c>
      <c r="I14" s="43"/>
    </row>
    <row r="15" spans="2:9" x14ac:dyDescent="0.2">
      <c r="B15" s="50"/>
      <c r="C15" s="14"/>
      <c r="D15" s="22"/>
      <c r="E15" s="22"/>
      <c r="F15" s="23"/>
      <c r="G15" s="24"/>
      <c r="H15" s="17" t="str">
        <f t="shared" si="0"/>
        <v/>
      </c>
      <c r="I15" s="43"/>
    </row>
    <row r="16" spans="2:9" ht="38.25" x14ac:dyDescent="0.2">
      <c r="B16" s="50" t="s">
        <v>731</v>
      </c>
      <c r="C16" s="14" t="s">
        <v>728</v>
      </c>
      <c r="D16" s="22"/>
      <c r="E16" s="22"/>
      <c r="F16" s="23"/>
      <c r="G16" s="24"/>
      <c r="H16" s="17" t="str">
        <f t="shared" si="0"/>
        <v/>
      </c>
      <c r="I16" s="43"/>
    </row>
    <row r="17" spans="2:9" x14ac:dyDescent="0.2">
      <c r="B17" s="50"/>
      <c r="C17" s="14"/>
      <c r="D17" s="22"/>
      <c r="E17" s="22"/>
      <c r="F17" s="23"/>
      <c r="G17" s="24"/>
      <c r="H17" s="17" t="str">
        <f t="shared" si="0"/>
        <v/>
      </c>
      <c r="I17" s="43"/>
    </row>
    <row r="18" spans="2:9" ht="25.5" x14ac:dyDescent="0.2">
      <c r="B18" s="50" t="s">
        <v>732</v>
      </c>
      <c r="C18" s="14" t="s">
        <v>729</v>
      </c>
      <c r="D18" s="22" t="s">
        <v>86</v>
      </c>
      <c r="E18" s="22"/>
      <c r="F18" s="23"/>
      <c r="G18" s="41"/>
      <c r="H18" s="17">
        <f t="shared" si="0"/>
        <v>0</v>
      </c>
      <c r="I18" s="42"/>
    </row>
    <row r="19" spans="2:9" x14ac:dyDescent="0.2">
      <c r="B19" s="50"/>
      <c r="C19" s="14"/>
      <c r="D19" s="22"/>
      <c r="E19" s="22"/>
      <c r="F19" s="23"/>
      <c r="G19" s="44"/>
      <c r="H19" s="17" t="str">
        <f t="shared" si="0"/>
        <v/>
      </c>
      <c r="I19" s="42"/>
    </row>
    <row r="20" spans="2:9" ht="25.5" x14ac:dyDescent="0.2">
      <c r="B20" s="50" t="s">
        <v>733</v>
      </c>
      <c r="C20" s="14" t="s">
        <v>730</v>
      </c>
      <c r="D20" s="22" t="s">
        <v>86</v>
      </c>
      <c r="E20" s="22"/>
      <c r="F20" s="23"/>
      <c r="G20" s="41"/>
      <c r="H20" s="17">
        <f t="shared" si="0"/>
        <v>0</v>
      </c>
      <c r="I20" s="45"/>
    </row>
    <row r="21" spans="2:9" x14ac:dyDescent="0.2">
      <c r="B21" s="50"/>
      <c r="C21" s="14"/>
      <c r="D21" s="22"/>
      <c r="E21" s="38"/>
      <c r="F21" s="23"/>
      <c r="G21" s="46"/>
      <c r="H21" s="17" t="str">
        <f t="shared" si="0"/>
        <v/>
      </c>
    </row>
    <row r="22" spans="2:9" ht="14.25" x14ac:dyDescent="0.2">
      <c r="B22" s="50" t="s">
        <v>735</v>
      </c>
      <c r="C22" s="14" t="s">
        <v>734</v>
      </c>
      <c r="D22" s="22" t="s">
        <v>86</v>
      </c>
      <c r="E22" s="38"/>
      <c r="F22" s="23"/>
      <c r="G22" s="46"/>
      <c r="H22" s="17">
        <f t="shared" si="0"/>
        <v>0</v>
      </c>
    </row>
    <row r="23" spans="2:9" x14ac:dyDescent="0.2">
      <c r="B23" s="50"/>
      <c r="C23" s="14"/>
      <c r="D23" s="22"/>
      <c r="E23" s="38"/>
      <c r="F23" s="23"/>
      <c r="G23" s="39"/>
      <c r="H23" s="17" t="str">
        <f t="shared" si="0"/>
        <v/>
      </c>
    </row>
    <row r="24" spans="2:9" x14ac:dyDescent="0.2">
      <c r="B24" s="50" t="s">
        <v>736</v>
      </c>
      <c r="C24" s="14" t="s">
        <v>737</v>
      </c>
      <c r="D24" s="22" t="s">
        <v>1419</v>
      </c>
      <c r="E24" s="38"/>
      <c r="F24" s="23"/>
      <c r="G24" s="46"/>
      <c r="H24" s="17">
        <f t="shared" si="0"/>
        <v>0</v>
      </c>
    </row>
    <row r="25" spans="2:9" x14ac:dyDescent="0.2">
      <c r="B25" s="50"/>
      <c r="C25" s="14"/>
      <c r="D25" s="22"/>
      <c r="E25" s="38"/>
      <c r="F25" s="23"/>
      <c r="G25" s="44"/>
      <c r="H25" s="17" t="str">
        <f t="shared" si="0"/>
        <v/>
      </c>
    </row>
    <row r="26" spans="2:9" x14ac:dyDescent="0.2">
      <c r="B26" s="50"/>
      <c r="C26" s="14"/>
      <c r="D26" s="22"/>
      <c r="E26" s="38"/>
      <c r="F26" s="23"/>
      <c r="G26" s="46"/>
      <c r="H26" s="17" t="str">
        <f t="shared" si="0"/>
        <v/>
      </c>
    </row>
    <row r="27" spans="2:9" x14ac:dyDescent="0.2">
      <c r="B27" s="50"/>
      <c r="C27" s="14"/>
      <c r="D27" s="22"/>
      <c r="E27" s="22"/>
      <c r="F27" s="23"/>
      <c r="G27" s="39"/>
      <c r="H27" s="17" t="str">
        <f t="shared" si="0"/>
        <v/>
      </c>
      <c r="I27" s="43"/>
    </row>
    <row r="28" spans="2:9" x14ac:dyDescent="0.2">
      <c r="B28" s="50"/>
      <c r="C28" s="14"/>
      <c r="D28" s="22"/>
      <c r="E28" s="15"/>
      <c r="F28" s="26"/>
      <c r="G28" s="29"/>
      <c r="H28" s="17" t="str">
        <f t="shared" si="0"/>
        <v/>
      </c>
      <c r="I28" s="18"/>
    </row>
    <row r="29" spans="2:9" s="37" customFormat="1" x14ac:dyDescent="0.2">
      <c r="B29" s="50"/>
      <c r="C29" s="14"/>
      <c r="D29" s="15"/>
      <c r="E29" s="15"/>
      <c r="F29" s="26"/>
      <c r="G29" s="29"/>
      <c r="H29" s="17" t="str">
        <f t="shared" si="0"/>
        <v/>
      </c>
      <c r="I29" s="18"/>
    </row>
    <row r="30" spans="2:9" x14ac:dyDescent="0.2">
      <c r="B30" s="50"/>
      <c r="C30" s="14"/>
      <c r="D30" s="22"/>
      <c r="E30" s="22"/>
      <c r="F30" s="23"/>
      <c r="G30" s="39"/>
      <c r="H30" s="17" t="str">
        <f t="shared" si="0"/>
        <v/>
      </c>
      <c r="I30" s="43"/>
    </row>
    <row r="31" spans="2:9" x14ac:dyDescent="0.2">
      <c r="B31" s="13"/>
      <c r="C31" s="14"/>
      <c r="D31" s="22"/>
      <c r="E31" s="22"/>
      <c r="F31" s="23"/>
      <c r="G31" s="39"/>
      <c r="H31" s="17" t="str">
        <f t="shared" si="0"/>
        <v/>
      </c>
      <c r="I31" s="43"/>
    </row>
    <row r="32" spans="2:9" x14ac:dyDescent="0.2">
      <c r="B32" s="21"/>
      <c r="C32" s="14"/>
      <c r="D32" s="22"/>
      <c r="E32" s="22"/>
      <c r="F32" s="23"/>
      <c r="G32" s="47"/>
      <c r="H32" s="17" t="str">
        <f t="shared" si="0"/>
        <v/>
      </c>
      <c r="I32" s="42"/>
    </row>
    <row r="33" spans="2:9" x14ac:dyDescent="0.2">
      <c r="B33" s="21"/>
      <c r="C33" s="14"/>
      <c r="D33" s="22"/>
      <c r="E33" s="22"/>
      <c r="F33" s="23"/>
      <c r="G33" s="47"/>
      <c r="H33" s="17" t="str">
        <f t="shared" si="0"/>
        <v/>
      </c>
      <c r="I33" s="42"/>
    </row>
    <row r="34" spans="2:9" x14ac:dyDescent="0.2">
      <c r="B34" s="21"/>
      <c r="C34" s="14"/>
      <c r="D34" s="22"/>
      <c r="E34" s="22"/>
      <c r="F34" s="23"/>
      <c r="G34" s="44"/>
      <c r="H34" s="17" t="str">
        <f t="shared" si="0"/>
        <v/>
      </c>
      <c r="I34" s="42"/>
    </row>
    <row r="35" spans="2:9" x14ac:dyDescent="0.2">
      <c r="B35" s="21"/>
      <c r="C35" s="14"/>
      <c r="D35" s="22"/>
      <c r="E35" s="22"/>
      <c r="F35" s="23"/>
      <c r="G35" s="44"/>
      <c r="H35" s="17" t="str">
        <f t="shared" si="0"/>
        <v/>
      </c>
      <c r="I35" s="42"/>
    </row>
    <row r="36" spans="2:9" x14ac:dyDescent="0.2">
      <c r="B36" s="21"/>
      <c r="C36" s="14"/>
      <c r="D36" s="22"/>
      <c r="E36" s="22"/>
      <c r="F36" s="22"/>
      <c r="G36" s="41"/>
      <c r="H36" s="17" t="str">
        <f t="shared" si="0"/>
        <v/>
      </c>
      <c r="I36" s="42"/>
    </row>
    <row r="37" spans="2:9" x14ac:dyDescent="0.2">
      <c r="B37" s="13"/>
      <c r="C37" s="14"/>
      <c r="D37" s="22"/>
      <c r="E37" s="22"/>
      <c r="F37" s="22"/>
      <c r="G37" s="41"/>
      <c r="H37" s="17" t="str">
        <f t="shared" si="0"/>
        <v/>
      </c>
      <c r="I37" s="42"/>
    </row>
    <row r="38" spans="2:9" x14ac:dyDescent="0.2">
      <c r="B38" s="21"/>
      <c r="C38" s="14"/>
      <c r="D38" s="22"/>
      <c r="E38" s="22"/>
      <c r="F38" s="22"/>
      <c r="G38" s="39"/>
      <c r="H38" s="17" t="str">
        <f t="shared" si="0"/>
        <v/>
      </c>
      <c r="I38" s="42"/>
    </row>
    <row r="39" spans="2:9" x14ac:dyDescent="0.2">
      <c r="B39" s="21"/>
      <c r="C39" s="14"/>
      <c r="D39" s="22"/>
      <c r="E39" s="22"/>
      <c r="F39" s="22"/>
      <c r="G39" s="39"/>
      <c r="H39" s="17" t="str">
        <f t="shared" si="0"/>
        <v/>
      </c>
      <c r="I39" s="42"/>
    </row>
    <row r="40" spans="2:9" x14ac:dyDescent="0.2">
      <c r="B40" s="21"/>
      <c r="C40" s="14"/>
      <c r="D40" s="22"/>
      <c r="E40" s="22"/>
      <c r="F40" s="22"/>
      <c r="G40" s="39"/>
      <c r="H40" s="17" t="str">
        <f t="shared" si="0"/>
        <v/>
      </c>
      <c r="I40" s="42"/>
    </row>
    <row r="41" spans="2:9" x14ac:dyDescent="0.2">
      <c r="B41" s="21"/>
      <c r="C41" s="14"/>
      <c r="D41" s="22"/>
      <c r="E41" s="22"/>
      <c r="F41" s="22"/>
      <c r="G41" s="39"/>
      <c r="H41" s="17" t="str">
        <f t="shared" si="0"/>
        <v/>
      </c>
      <c r="I41" s="42"/>
    </row>
    <row r="42" spans="2:9" x14ac:dyDescent="0.2">
      <c r="B42" s="21"/>
      <c r="C42" s="14"/>
      <c r="D42" s="22"/>
      <c r="E42" s="22"/>
      <c r="F42" s="22"/>
      <c r="G42" s="39"/>
      <c r="H42" s="17" t="str">
        <f t="shared" si="0"/>
        <v/>
      </c>
      <c r="I42" s="42"/>
    </row>
    <row r="43" spans="2:9" x14ac:dyDescent="0.2">
      <c r="B43" s="13"/>
      <c r="C43" s="14"/>
      <c r="D43" s="22"/>
      <c r="E43" s="22"/>
      <c r="F43" s="22"/>
      <c r="G43" s="39"/>
      <c r="H43" s="17" t="str">
        <f t="shared" si="0"/>
        <v/>
      </c>
      <c r="I43" s="42"/>
    </row>
    <row r="44" spans="2:9" x14ac:dyDescent="0.2">
      <c r="B44" s="13"/>
      <c r="C44" s="14"/>
      <c r="D44" s="22"/>
      <c r="E44" s="22"/>
      <c r="F44" s="22"/>
      <c r="G44" s="39"/>
      <c r="H44" s="17" t="str">
        <f t="shared" si="0"/>
        <v/>
      </c>
      <c r="I44" s="42"/>
    </row>
    <row r="45" spans="2:9" x14ac:dyDescent="0.2">
      <c r="B45" s="13"/>
      <c r="C45" s="14"/>
      <c r="D45" s="22"/>
      <c r="E45" s="22"/>
      <c r="F45" s="22"/>
      <c r="G45" s="39"/>
      <c r="H45" s="17" t="str">
        <f t="shared" si="0"/>
        <v/>
      </c>
      <c r="I45" s="42"/>
    </row>
    <row r="46" spans="2:9" x14ac:dyDescent="0.2">
      <c r="B46" s="13"/>
      <c r="C46" s="14"/>
      <c r="D46" s="22"/>
      <c r="E46" s="22"/>
      <c r="F46" s="22"/>
      <c r="G46" s="48"/>
      <c r="H46" s="17" t="str">
        <f t="shared" si="0"/>
        <v/>
      </c>
      <c r="I46" s="42"/>
    </row>
    <row r="47" spans="2:9" x14ac:dyDescent="0.2">
      <c r="B47" s="13"/>
      <c r="C47" s="14"/>
      <c r="D47" s="22"/>
      <c r="E47" s="22"/>
      <c r="F47" s="22"/>
      <c r="G47" s="48"/>
      <c r="H47" s="17" t="str">
        <f t="shared" si="0"/>
        <v/>
      </c>
      <c r="I47" s="42"/>
    </row>
    <row r="48" spans="2:9" x14ac:dyDescent="0.2">
      <c r="B48" s="21"/>
      <c r="C48" s="14"/>
      <c r="D48" s="22"/>
      <c r="E48" s="22"/>
      <c r="F48" s="22"/>
      <c r="G48" s="39"/>
      <c r="H48" s="17" t="str">
        <f t="shared" si="0"/>
        <v/>
      </c>
      <c r="I48" s="42"/>
    </row>
    <row r="49" spans="2:9" x14ac:dyDescent="0.2">
      <c r="B49" s="13"/>
      <c r="C49" s="14"/>
      <c r="D49" s="22"/>
      <c r="E49" s="22"/>
      <c r="F49" s="22"/>
      <c r="G49" s="39"/>
      <c r="H49" s="17" t="str">
        <f t="shared" si="0"/>
        <v/>
      </c>
      <c r="I49" s="42"/>
    </row>
    <row r="50" spans="2:9" x14ac:dyDescent="0.2">
      <c r="B50" s="13"/>
      <c r="C50" s="14"/>
      <c r="D50" s="22"/>
      <c r="E50" s="22"/>
      <c r="F50" s="22"/>
      <c r="G50" s="39"/>
      <c r="H50" s="17" t="str">
        <f t="shared" si="0"/>
        <v/>
      </c>
      <c r="I50" s="42"/>
    </row>
    <row r="51" spans="2:9" x14ac:dyDescent="0.2">
      <c r="B51" s="13"/>
      <c r="C51" s="14"/>
      <c r="D51" s="22"/>
      <c r="E51" s="22"/>
      <c r="F51" s="22"/>
      <c r="G51" s="39"/>
      <c r="H51" s="17" t="str">
        <f t="shared" si="0"/>
        <v/>
      </c>
      <c r="I51" s="42"/>
    </row>
    <row r="52" spans="2:9" x14ac:dyDescent="0.2">
      <c r="B52" s="13"/>
      <c r="C52" s="14"/>
      <c r="D52" s="22"/>
      <c r="E52" s="22"/>
      <c r="F52" s="22"/>
      <c r="G52" s="39"/>
      <c r="H52" s="17" t="str">
        <f t="shared" si="0"/>
        <v/>
      </c>
      <c r="I52" s="42"/>
    </row>
    <row r="53" spans="2:9" x14ac:dyDescent="0.2">
      <c r="B53" s="13"/>
      <c r="C53" s="14"/>
      <c r="D53" s="22"/>
      <c r="E53" s="22"/>
      <c r="F53" s="22"/>
      <c r="G53" s="39"/>
      <c r="H53" s="17" t="str">
        <f t="shared" si="0"/>
        <v/>
      </c>
      <c r="I53" s="42"/>
    </row>
    <row r="54" spans="2:9" x14ac:dyDescent="0.2">
      <c r="B54" s="13"/>
      <c r="C54" s="14"/>
      <c r="D54" s="38"/>
      <c r="E54" s="38"/>
      <c r="F54" s="38"/>
      <c r="G54" s="39"/>
      <c r="H54" s="17" t="str">
        <f t="shared" si="0"/>
        <v/>
      </c>
    </row>
    <row r="55" spans="2:9" x14ac:dyDescent="0.2">
      <c r="B55" s="13"/>
      <c r="C55" s="14"/>
      <c r="D55" s="22"/>
      <c r="E55" s="22"/>
      <c r="F55" s="22"/>
      <c r="G55" s="39"/>
      <c r="H55" s="17" t="str">
        <f t="shared" si="0"/>
        <v/>
      </c>
      <c r="I55" s="42"/>
    </row>
    <row r="56" spans="2:9" x14ac:dyDescent="0.2">
      <c r="B56" s="21"/>
      <c r="C56" s="14"/>
      <c r="D56" s="38"/>
      <c r="E56" s="38"/>
      <c r="F56" s="38"/>
      <c r="G56" s="39"/>
      <c r="H56" s="17" t="str">
        <f t="shared" si="0"/>
        <v/>
      </c>
      <c r="I56" s="49"/>
    </row>
    <row r="57" spans="2:9" x14ac:dyDescent="0.2">
      <c r="B57" s="13"/>
      <c r="C57" s="14"/>
      <c r="D57" s="38"/>
      <c r="E57" s="38"/>
      <c r="F57" s="38"/>
      <c r="G57" s="39"/>
      <c r="H57" s="17" t="str">
        <f t="shared" si="0"/>
        <v/>
      </c>
    </row>
    <row r="58" spans="2:9" x14ac:dyDescent="0.2">
      <c r="B58" s="13"/>
      <c r="C58" s="14"/>
      <c r="D58" s="22"/>
      <c r="E58" s="22"/>
      <c r="F58" s="22"/>
      <c r="G58" s="39"/>
      <c r="H58" s="17" t="str">
        <f t="shared" si="0"/>
        <v/>
      </c>
      <c r="I58" s="42"/>
    </row>
    <row r="59" spans="2:9" x14ac:dyDescent="0.2">
      <c r="B59" s="13"/>
      <c r="C59" s="14"/>
      <c r="D59" s="22"/>
      <c r="E59" s="22"/>
      <c r="F59" s="22"/>
      <c r="G59" s="39"/>
      <c r="H59" s="17" t="str">
        <f t="shared" si="0"/>
        <v/>
      </c>
      <c r="I59" s="42"/>
    </row>
    <row r="60" spans="2:9" x14ac:dyDescent="0.2">
      <c r="B60" s="13"/>
      <c r="C60" s="14"/>
      <c r="D60" s="22"/>
      <c r="E60" s="22"/>
      <c r="F60" s="22"/>
      <c r="G60" s="39"/>
      <c r="H60" s="17" t="str">
        <f t="shared" si="0"/>
        <v/>
      </c>
      <c r="I60" s="42"/>
    </row>
    <row r="61" spans="2:9" x14ac:dyDescent="0.2">
      <c r="B61" s="13"/>
      <c r="C61" s="14"/>
      <c r="D61" s="22"/>
      <c r="E61" s="22"/>
      <c r="F61" s="22"/>
      <c r="G61" s="39"/>
      <c r="H61" s="17" t="str">
        <f t="shared" si="0"/>
        <v/>
      </c>
      <c r="I61" s="42"/>
    </row>
    <row r="62" spans="2:9" x14ac:dyDescent="0.2">
      <c r="B62" s="21"/>
      <c r="C62" s="14"/>
      <c r="D62" s="22"/>
      <c r="E62" s="22"/>
      <c r="F62" s="22"/>
      <c r="G62" s="39"/>
      <c r="H62" s="17" t="str">
        <f t="shared" si="0"/>
        <v/>
      </c>
      <c r="I62" s="42"/>
    </row>
    <row r="63" spans="2:9" x14ac:dyDescent="0.2">
      <c r="B63" s="13"/>
      <c r="C63" s="14"/>
      <c r="D63" s="22"/>
      <c r="E63" s="22"/>
      <c r="F63" s="22"/>
      <c r="G63" s="39"/>
      <c r="H63" s="17" t="str">
        <f t="shared" si="0"/>
        <v/>
      </c>
      <c r="I63" s="42"/>
    </row>
    <row r="64" spans="2:9" x14ac:dyDescent="0.2">
      <c r="B64" s="13"/>
      <c r="C64" s="14"/>
      <c r="D64" s="22"/>
      <c r="E64" s="22"/>
      <c r="F64" s="22"/>
      <c r="G64" s="39"/>
      <c r="H64" s="17" t="str">
        <f t="shared" si="0"/>
        <v/>
      </c>
      <c r="I64" s="42"/>
    </row>
    <row r="65" spans="2:9" x14ac:dyDescent="0.2">
      <c r="B65" s="13"/>
      <c r="C65" s="14"/>
      <c r="D65" s="22"/>
      <c r="E65" s="22"/>
      <c r="F65" s="22"/>
      <c r="G65" s="39"/>
      <c r="H65" s="17" t="str">
        <f t="shared" si="0"/>
        <v/>
      </c>
      <c r="I65" s="42"/>
    </row>
    <row r="66" spans="2:9" x14ac:dyDescent="0.2">
      <c r="B66" s="21"/>
      <c r="C66" s="14"/>
      <c r="D66" s="22"/>
      <c r="E66" s="22"/>
      <c r="F66" s="22"/>
      <c r="G66" s="39"/>
      <c r="H66" s="17" t="str">
        <f t="shared" si="0"/>
        <v/>
      </c>
      <c r="I66" s="42"/>
    </row>
    <row r="67" spans="2:9" x14ac:dyDescent="0.2">
      <c r="B67" s="13"/>
      <c r="C67" s="14"/>
      <c r="D67" s="22"/>
      <c r="E67" s="22"/>
      <c r="F67" s="22"/>
      <c r="G67" s="39"/>
      <c r="H67" s="17" t="str">
        <f t="shared" si="0"/>
        <v/>
      </c>
      <c r="I67" s="42"/>
    </row>
    <row r="68" spans="2:9" x14ac:dyDescent="0.2">
      <c r="B68" s="21"/>
      <c r="C68" s="14"/>
      <c r="D68" s="22"/>
      <c r="E68" s="22"/>
      <c r="F68" s="22"/>
      <c r="G68" s="39"/>
      <c r="H68" s="17"/>
      <c r="I68" s="42"/>
    </row>
    <row r="69" spans="2:9" x14ac:dyDescent="0.2">
      <c r="B69" s="13"/>
      <c r="C69" s="14"/>
      <c r="D69" s="22"/>
      <c r="E69" s="22"/>
      <c r="F69" s="22"/>
      <c r="G69" s="39"/>
      <c r="H69" s="17" t="str">
        <f t="shared" si="0"/>
        <v/>
      </c>
      <c r="I69" s="42"/>
    </row>
    <row r="70" spans="2:9" x14ac:dyDescent="0.2">
      <c r="B70" s="13"/>
      <c r="C70" s="14"/>
      <c r="D70" s="22"/>
      <c r="E70" s="22"/>
      <c r="F70" s="22"/>
      <c r="G70" s="39"/>
      <c r="H70" s="17" t="str">
        <f t="shared" si="0"/>
        <v/>
      </c>
      <c r="I70" s="42"/>
    </row>
    <row r="71" spans="2:9" x14ac:dyDescent="0.2">
      <c r="B71" s="13"/>
      <c r="C71" s="14"/>
      <c r="D71" s="22"/>
      <c r="E71" s="22"/>
      <c r="F71" s="22"/>
      <c r="G71" s="39"/>
      <c r="H71" s="17" t="str">
        <f t="shared" si="0"/>
        <v/>
      </c>
      <c r="I71" s="42"/>
    </row>
    <row r="72" spans="2:9" x14ac:dyDescent="0.2">
      <c r="B72" s="13"/>
      <c r="C72" s="14"/>
      <c r="D72" s="22"/>
      <c r="E72" s="22"/>
      <c r="F72" s="22"/>
      <c r="G72" s="39"/>
      <c r="H72" s="17" t="str">
        <f t="shared" si="0"/>
        <v/>
      </c>
      <c r="I72" s="42"/>
    </row>
    <row r="73" spans="2:9" x14ac:dyDescent="0.2">
      <c r="B73" s="13"/>
      <c r="C73" s="14"/>
      <c r="D73" s="22"/>
      <c r="E73" s="22"/>
      <c r="F73" s="22"/>
      <c r="G73" s="39"/>
      <c r="H73" s="17" t="str">
        <f t="shared" si="0"/>
        <v/>
      </c>
      <c r="I73" s="42"/>
    </row>
    <row r="74" spans="2:9" x14ac:dyDescent="0.2">
      <c r="B74" s="21"/>
      <c r="C74" s="14"/>
      <c r="D74" s="22"/>
      <c r="E74" s="22"/>
      <c r="F74" s="22"/>
      <c r="G74" s="39"/>
      <c r="H74" s="17" t="str">
        <f t="shared" ref="H74" si="1">IF(D74="","",F74*G74)</f>
        <v/>
      </c>
      <c r="I74" s="42"/>
    </row>
    <row r="75" spans="2:9" s="30" customFormat="1" ht="24.95" customHeight="1" x14ac:dyDescent="0.2">
      <c r="B75" s="84" t="str">
        <f>$B$10</f>
        <v>C14.6</v>
      </c>
      <c r="C75" s="31" t="s">
        <v>2708</v>
      </c>
      <c r="D75" s="32"/>
      <c r="E75" s="32"/>
      <c r="F75" s="33"/>
      <c r="G75" s="32"/>
      <c r="H75" s="34">
        <f>SUM(H9:H74)</f>
        <v>0</v>
      </c>
      <c r="I75"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A93D9-C1FD-4E6B-8C21-5567C0F4DD94}">
  <sheetPr codeName="Sheet46"/>
  <dimension ref="B1:I75"/>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C14.7</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IF(D9="","",F9*G9)</f>
        <v/>
      </c>
      <c r="I9" s="18"/>
    </row>
    <row r="10" spans="2:9" ht="25.5" x14ac:dyDescent="0.2">
      <c r="B10" s="71" t="s">
        <v>738</v>
      </c>
      <c r="C10" s="20" t="s">
        <v>739</v>
      </c>
      <c r="D10" s="22"/>
      <c r="E10" s="22"/>
      <c r="F10" s="22"/>
      <c r="G10" s="41"/>
      <c r="H10" s="17" t="str">
        <f t="shared" ref="H10:H73" si="0">IF(D10="","",F10*G10)</f>
        <v/>
      </c>
      <c r="I10" s="42"/>
    </row>
    <row r="11" spans="2:9" x14ac:dyDescent="0.2">
      <c r="B11" s="50"/>
      <c r="C11" s="14"/>
      <c r="D11" s="22"/>
      <c r="E11" s="22"/>
      <c r="F11" s="22"/>
      <c r="G11" s="41"/>
      <c r="H11" s="17" t="str">
        <f t="shared" si="0"/>
        <v/>
      </c>
      <c r="I11" s="42"/>
    </row>
    <row r="12" spans="2:9" ht="25.5" x14ac:dyDescent="0.2">
      <c r="B12" s="50" t="s">
        <v>740</v>
      </c>
      <c r="C12" s="14" t="s">
        <v>741</v>
      </c>
      <c r="D12" s="22" t="s">
        <v>86</v>
      </c>
      <c r="E12" s="22"/>
      <c r="F12" s="22"/>
      <c r="G12" s="41"/>
      <c r="H12" s="17">
        <f t="shared" si="0"/>
        <v>0</v>
      </c>
      <c r="I12" s="42"/>
    </row>
    <row r="13" spans="2:9" x14ac:dyDescent="0.2">
      <c r="B13" s="50"/>
      <c r="C13" s="14"/>
      <c r="D13" s="22"/>
      <c r="E13" s="22"/>
      <c r="F13" s="22"/>
      <c r="G13" s="41"/>
      <c r="H13" s="17" t="str">
        <f t="shared" si="0"/>
        <v/>
      </c>
      <c r="I13" s="42"/>
    </row>
    <row r="14" spans="2:9" ht="25.5" x14ac:dyDescent="0.2">
      <c r="B14" s="50" t="s">
        <v>743</v>
      </c>
      <c r="C14" s="14" t="s">
        <v>742</v>
      </c>
      <c r="D14" s="22" t="s">
        <v>86</v>
      </c>
      <c r="E14" s="22"/>
      <c r="F14" s="23"/>
      <c r="G14" s="24"/>
      <c r="H14" s="17">
        <f t="shared" si="0"/>
        <v>0</v>
      </c>
      <c r="I14" s="43"/>
    </row>
    <row r="15" spans="2:9" x14ac:dyDescent="0.2">
      <c r="B15" s="50"/>
      <c r="C15" s="14"/>
      <c r="D15" s="22"/>
      <c r="E15" s="22"/>
      <c r="F15" s="23"/>
      <c r="G15" s="24"/>
      <c r="H15" s="17" t="str">
        <f t="shared" si="0"/>
        <v/>
      </c>
      <c r="I15" s="43"/>
    </row>
    <row r="16" spans="2:9" ht="25.5" x14ac:dyDescent="0.2">
      <c r="B16" s="50" t="s">
        <v>745</v>
      </c>
      <c r="C16" s="14" t="s">
        <v>744</v>
      </c>
      <c r="D16" s="22" t="s">
        <v>13</v>
      </c>
      <c r="E16" s="22"/>
      <c r="F16" s="23"/>
      <c r="G16" s="24"/>
      <c r="H16" s="17">
        <f t="shared" si="0"/>
        <v>0</v>
      </c>
      <c r="I16" s="43"/>
    </row>
    <row r="17" spans="2:9" x14ac:dyDescent="0.2">
      <c r="B17" s="50"/>
      <c r="C17" s="14"/>
      <c r="D17" s="22"/>
      <c r="E17" s="22"/>
      <c r="F17" s="23"/>
      <c r="G17" s="24"/>
      <c r="H17" s="17" t="str">
        <f t="shared" si="0"/>
        <v/>
      </c>
      <c r="I17" s="43"/>
    </row>
    <row r="18" spans="2:9" ht="14.25" x14ac:dyDescent="0.2">
      <c r="B18" s="50" t="s">
        <v>747</v>
      </c>
      <c r="C18" s="14" t="s">
        <v>746</v>
      </c>
      <c r="D18" s="22" t="s">
        <v>86</v>
      </c>
      <c r="E18" s="22"/>
      <c r="F18" s="23"/>
      <c r="G18" s="41"/>
      <c r="H18" s="17">
        <f t="shared" si="0"/>
        <v>0</v>
      </c>
      <c r="I18" s="42"/>
    </row>
    <row r="19" spans="2:9" x14ac:dyDescent="0.2">
      <c r="B19" s="50"/>
      <c r="C19" s="14"/>
      <c r="D19" s="22"/>
      <c r="E19" s="22"/>
      <c r="F19" s="23"/>
      <c r="G19" s="44"/>
      <c r="H19" s="17" t="str">
        <f t="shared" si="0"/>
        <v/>
      </c>
      <c r="I19" s="42"/>
    </row>
    <row r="20" spans="2:9" x14ac:dyDescent="0.2">
      <c r="B20" s="50"/>
      <c r="C20" s="14"/>
      <c r="D20" s="22"/>
      <c r="E20" s="22"/>
      <c r="F20" s="23"/>
      <c r="G20" s="41"/>
      <c r="H20" s="17" t="str">
        <f t="shared" si="0"/>
        <v/>
      </c>
      <c r="I20" s="45"/>
    </row>
    <row r="21" spans="2:9" x14ac:dyDescent="0.2">
      <c r="B21" s="50"/>
      <c r="C21" s="14"/>
      <c r="D21" s="22"/>
      <c r="E21" s="38"/>
      <c r="F21" s="23"/>
      <c r="G21" s="46"/>
      <c r="H21" s="17" t="str">
        <f t="shared" si="0"/>
        <v/>
      </c>
    </row>
    <row r="22" spans="2:9" x14ac:dyDescent="0.2">
      <c r="B22" s="50"/>
      <c r="C22" s="14"/>
      <c r="D22" s="22"/>
      <c r="E22" s="38"/>
      <c r="F22" s="23"/>
      <c r="G22" s="46"/>
      <c r="H22" s="17" t="str">
        <f t="shared" si="0"/>
        <v/>
      </c>
    </row>
    <row r="23" spans="2:9" x14ac:dyDescent="0.2">
      <c r="B23" s="13"/>
      <c r="C23" s="14"/>
      <c r="D23" s="22"/>
      <c r="E23" s="38"/>
      <c r="F23" s="23"/>
      <c r="G23" s="39"/>
      <c r="H23" s="17" t="str">
        <f t="shared" si="0"/>
        <v/>
      </c>
    </row>
    <row r="24" spans="2:9" x14ac:dyDescent="0.2">
      <c r="B24" s="21"/>
      <c r="C24" s="14"/>
      <c r="D24" s="22"/>
      <c r="E24" s="38"/>
      <c r="F24" s="23"/>
      <c r="G24" s="46"/>
      <c r="H24" s="17" t="str">
        <f t="shared" si="0"/>
        <v/>
      </c>
    </row>
    <row r="25" spans="2:9" x14ac:dyDescent="0.2">
      <c r="B25" s="13"/>
      <c r="C25" s="14"/>
      <c r="D25" s="22"/>
      <c r="E25" s="38"/>
      <c r="F25" s="23"/>
      <c r="G25" s="44"/>
      <c r="H25" s="17" t="str">
        <f t="shared" si="0"/>
        <v/>
      </c>
    </row>
    <row r="26" spans="2:9" x14ac:dyDescent="0.2">
      <c r="B26" s="21"/>
      <c r="C26" s="14"/>
      <c r="D26" s="22"/>
      <c r="E26" s="38"/>
      <c r="F26" s="23"/>
      <c r="G26" s="46"/>
      <c r="H26" s="17" t="str">
        <f t="shared" si="0"/>
        <v/>
      </c>
    </row>
    <row r="27" spans="2:9" x14ac:dyDescent="0.2">
      <c r="B27" s="21"/>
      <c r="C27" s="14"/>
      <c r="D27" s="22"/>
      <c r="E27" s="22"/>
      <c r="F27" s="23"/>
      <c r="G27" s="39"/>
      <c r="H27" s="17" t="str">
        <f t="shared" si="0"/>
        <v/>
      </c>
      <c r="I27" s="43"/>
    </row>
    <row r="28" spans="2:9" x14ac:dyDescent="0.2">
      <c r="B28" s="21"/>
      <c r="C28" s="14"/>
      <c r="D28" s="22"/>
      <c r="E28" s="15"/>
      <c r="F28" s="26"/>
      <c r="G28" s="29"/>
      <c r="H28" s="17" t="str">
        <f t="shared" si="0"/>
        <v/>
      </c>
      <c r="I28" s="18"/>
    </row>
    <row r="29" spans="2:9" s="37" customFormat="1" x14ac:dyDescent="0.2">
      <c r="B29" s="13"/>
      <c r="C29" s="14"/>
      <c r="D29" s="15"/>
      <c r="E29" s="15"/>
      <c r="F29" s="26"/>
      <c r="G29" s="29"/>
      <c r="H29" s="17" t="str">
        <f t="shared" si="0"/>
        <v/>
      </c>
      <c r="I29" s="18"/>
    </row>
    <row r="30" spans="2:9" x14ac:dyDescent="0.2">
      <c r="B30" s="21"/>
      <c r="C30" s="14"/>
      <c r="D30" s="22"/>
      <c r="E30" s="22"/>
      <c r="F30" s="23"/>
      <c r="G30" s="39"/>
      <c r="H30" s="17" t="str">
        <f t="shared" si="0"/>
        <v/>
      </c>
      <c r="I30" s="43"/>
    </row>
    <row r="31" spans="2:9" x14ac:dyDescent="0.2">
      <c r="B31" s="13"/>
      <c r="C31" s="14"/>
      <c r="D31" s="22"/>
      <c r="E31" s="22"/>
      <c r="F31" s="23"/>
      <c r="G31" s="39"/>
      <c r="H31" s="17" t="str">
        <f t="shared" si="0"/>
        <v/>
      </c>
      <c r="I31" s="43"/>
    </row>
    <row r="32" spans="2:9" x14ac:dyDescent="0.2">
      <c r="B32" s="21"/>
      <c r="C32" s="14"/>
      <c r="D32" s="22"/>
      <c r="E32" s="22"/>
      <c r="F32" s="23"/>
      <c r="G32" s="47"/>
      <c r="H32" s="17" t="str">
        <f t="shared" si="0"/>
        <v/>
      </c>
      <c r="I32" s="42"/>
    </row>
    <row r="33" spans="2:9" x14ac:dyDescent="0.2">
      <c r="B33" s="21"/>
      <c r="C33" s="14"/>
      <c r="D33" s="22"/>
      <c r="E33" s="22"/>
      <c r="F33" s="23"/>
      <c r="G33" s="47"/>
      <c r="H33" s="17" t="str">
        <f t="shared" si="0"/>
        <v/>
      </c>
      <c r="I33" s="42"/>
    </row>
    <row r="34" spans="2:9" x14ac:dyDescent="0.2">
      <c r="B34" s="21"/>
      <c r="C34" s="14"/>
      <c r="D34" s="22"/>
      <c r="E34" s="22"/>
      <c r="F34" s="23"/>
      <c r="G34" s="44"/>
      <c r="H34" s="17" t="str">
        <f t="shared" si="0"/>
        <v/>
      </c>
      <c r="I34" s="42"/>
    </row>
    <row r="35" spans="2:9" x14ac:dyDescent="0.2">
      <c r="B35" s="21"/>
      <c r="C35" s="14"/>
      <c r="D35" s="22"/>
      <c r="E35" s="22"/>
      <c r="F35" s="23"/>
      <c r="G35" s="44"/>
      <c r="H35" s="17" t="str">
        <f t="shared" si="0"/>
        <v/>
      </c>
      <c r="I35" s="42"/>
    </row>
    <row r="36" spans="2:9" x14ac:dyDescent="0.2">
      <c r="B36" s="21"/>
      <c r="C36" s="14"/>
      <c r="D36" s="22"/>
      <c r="E36" s="22"/>
      <c r="F36" s="22"/>
      <c r="G36" s="41"/>
      <c r="H36" s="17" t="str">
        <f t="shared" si="0"/>
        <v/>
      </c>
      <c r="I36" s="42"/>
    </row>
    <row r="37" spans="2:9" x14ac:dyDescent="0.2">
      <c r="B37" s="13"/>
      <c r="C37" s="14"/>
      <c r="D37" s="22"/>
      <c r="E37" s="22"/>
      <c r="F37" s="22"/>
      <c r="G37" s="41"/>
      <c r="H37" s="17" t="str">
        <f t="shared" si="0"/>
        <v/>
      </c>
      <c r="I37" s="42"/>
    </row>
    <row r="38" spans="2:9" x14ac:dyDescent="0.2">
      <c r="B38" s="21"/>
      <c r="C38" s="14"/>
      <c r="D38" s="22"/>
      <c r="E38" s="22"/>
      <c r="F38" s="22"/>
      <c r="G38" s="39"/>
      <c r="H38" s="17" t="str">
        <f t="shared" si="0"/>
        <v/>
      </c>
      <c r="I38" s="42"/>
    </row>
    <row r="39" spans="2:9" x14ac:dyDescent="0.2">
      <c r="B39" s="21"/>
      <c r="C39" s="14"/>
      <c r="D39" s="22"/>
      <c r="E39" s="22"/>
      <c r="F39" s="22"/>
      <c r="G39" s="39"/>
      <c r="H39" s="17" t="str">
        <f t="shared" si="0"/>
        <v/>
      </c>
      <c r="I39" s="42"/>
    </row>
    <row r="40" spans="2:9" x14ac:dyDescent="0.2">
      <c r="B40" s="21"/>
      <c r="C40" s="14"/>
      <c r="D40" s="22"/>
      <c r="E40" s="22"/>
      <c r="F40" s="22"/>
      <c r="G40" s="39"/>
      <c r="H40" s="17" t="str">
        <f t="shared" si="0"/>
        <v/>
      </c>
      <c r="I40" s="42"/>
    </row>
    <row r="41" spans="2:9" x14ac:dyDescent="0.2">
      <c r="B41" s="21"/>
      <c r="C41" s="14"/>
      <c r="D41" s="22"/>
      <c r="E41" s="22"/>
      <c r="F41" s="22"/>
      <c r="G41" s="39"/>
      <c r="H41" s="17" t="str">
        <f t="shared" si="0"/>
        <v/>
      </c>
      <c r="I41" s="42"/>
    </row>
    <row r="42" spans="2:9" x14ac:dyDescent="0.2">
      <c r="B42" s="21"/>
      <c r="C42" s="14"/>
      <c r="D42" s="22"/>
      <c r="E42" s="22"/>
      <c r="F42" s="22"/>
      <c r="G42" s="39"/>
      <c r="H42" s="17" t="str">
        <f t="shared" si="0"/>
        <v/>
      </c>
      <c r="I42" s="42"/>
    </row>
    <row r="43" spans="2:9" x14ac:dyDescent="0.2">
      <c r="B43" s="13"/>
      <c r="C43" s="14"/>
      <c r="D43" s="22"/>
      <c r="E43" s="22"/>
      <c r="F43" s="22"/>
      <c r="G43" s="39"/>
      <c r="H43" s="17" t="str">
        <f t="shared" si="0"/>
        <v/>
      </c>
      <c r="I43" s="42"/>
    </row>
    <row r="44" spans="2:9" x14ac:dyDescent="0.2">
      <c r="B44" s="13"/>
      <c r="C44" s="14"/>
      <c r="D44" s="22"/>
      <c r="E44" s="22"/>
      <c r="F44" s="22"/>
      <c r="G44" s="39"/>
      <c r="H44" s="17" t="str">
        <f t="shared" si="0"/>
        <v/>
      </c>
      <c r="I44" s="42"/>
    </row>
    <row r="45" spans="2:9" x14ac:dyDescent="0.2">
      <c r="B45" s="13"/>
      <c r="C45" s="14"/>
      <c r="D45" s="22"/>
      <c r="E45" s="22"/>
      <c r="F45" s="22"/>
      <c r="G45" s="39"/>
      <c r="H45" s="17" t="str">
        <f t="shared" si="0"/>
        <v/>
      </c>
      <c r="I45" s="42"/>
    </row>
    <row r="46" spans="2:9" x14ac:dyDescent="0.2">
      <c r="B46" s="13"/>
      <c r="C46" s="14"/>
      <c r="D46" s="22"/>
      <c r="E46" s="22"/>
      <c r="F46" s="22"/>
      <c r="G46" s="48"/>
      <c r="H46" s="17" t="str">
        <f t="shared" si="0"/>
        <v/>
      </c>
      <c r="I46" s="42"/>
    </row>
    <row r="47" spans="2:9" x14ac:dyDescent="0.2">
      <c r="B47" s="13"/>
      <c r="C47" s="14"/>
      <c r="D47" s="22"/>
      <c r="E47" s="22"/>
      <c r="F47" s="22"/>
      <c r="G47" s="48"/>
      <c r="H47" s="17" t="str">
        <f t="shared" si="0"/>
        <v/>
      </c>
      <c r="I47" s="42"/>
    </row>
    <row r="48" spans="2:9" x14ac:dyDescent="0.2">
      <c r="B48" s="21"/>
      <c r="C48" s="14"/>
      <c r="D48" s="22"/>
      <c r="E48" s="22"/>
      <c r="F48" s="22"/>
      <c r="G48" s="39"/>
      <c r="H48" s="17" t="str">
        <f t="shared" si="0"/>
        <v/>
      </c>
      <c r="I48" s="42"/>
    </row>
    <row r="49" spans="2:9" x14ac:dyDescent="0.2">
      <c r="B49" s="13"/>
      <c r="C49" s="14"/>
      <c r="D49" s="22"/>
      <c r="E49" s="22"/>
      <c r="F49" s="22"/>
      <c r="G49" s="39"/>
      <c r="H49" s="17" t="str">
        <f t="shared" si="0"/>
        <v/>
      </c>
      <c r="I49" s="42"/>
    </row>
    <row r="50" spans="2:9" x14ac:dyDescent="0.2">
      <c r="B50" s="13"/>
      <c r="C50" s="14"/>
      <c r="D50" s="22"/>
      <c r="E50" s="22"/>
      <c r="F50" s="22"/>
      <c r="G50" s="39"/>
      <c r="H50" s="17" t="str">
        <f t="shared" si="0"/>
        <v/>
      </c>
      <c r="I50" s="42"/>
    </row>
    <row r="51" spans="2:9" x14ac:dyDescent="0.2">
      <c r="B51" s="13"/>
      <c r="C51" s="14"/>
      <c r="D51" s="22"/>
      <c r="E51" s="22"/>
      <c r="F51" s="22"/>
      <c r="G51" s="39"/>
      <c r="H51" s="17" t="str">
        <f t="shared" si="0"/>
        <v/>
      </c>
      <c r="I51" s="42"/>
    </row>
    <row r="52" spans="2:9" x14ac:dyDescent="0.2">
      <c r="B52" s="13"/>
      <c r="C52" s="14"/>
      <c r="D52" s="22"/>
      <c r="E52" s="22"/>
      <c r="F52" s="22"/>
      <c r="G52" s="39"/>
      <c r="H52" s="17" t="str">
        <f t="shared" si="0"/>
        <v/>
      </c>
      <c r="I52" s="42"/>
    </row>
    <row r="53" spans="2:9" x14ac:dyDescent="0.2">
      <c r="B53" s="13"/>
      <c r="C53" s="14"/>
      <c r="D53" s="22"/>
      <c r="E53" s="22"/>
      <c r="F53" s="22"/>
      <c r="G53" s="39"/>
      <c r="H53" s="17" t="str">
        <f t="shared" si="0"/>
        <v/>
      </c>
      <c r="I53" s="42"/>
    </row>
    <row r="54" spans="2:9" x14ac:dyDescent="0.2">
      <c r="B54" s="13"/>
      <c r="C54" s="14"/>
      <c r="D54" s="38"/>
      <c r="E54" s="38"/>
      <c r="F54" s="38"/>
      <c r="G54" s="39"/>
      <c r="H54" s="17" t="str">
        <f t="shared" si="0"/>
        <v/>
      </c>
    </row>
    <row r="55" spans="2:9" x14ac:dyDescent="0.2">
      <c r="B55" s="13"/>
      <c r="C55" s="14"/>
      <c r="D55" s="22"/>
      <c r="E55" s="22"/>
      <c r="F55" s="22"/>
      <c r="G55" s="39"/>
      <c r="H55" s="17" t="str">
        <f t="shared" si="0"/>
        <v/>
      </c>
      <c r="I55" s="42"/>
    </row>
    <row r="56" spans="2:9" x14ac:dyDescent="0.2">
      <c r="B56" s="21"/>
      <c r="C56" s="14"/>
      <c r="D56" s="38"/>
      <c r="E56" s="38"/>
      <c r="F56" s="38"/>
      <c r="G56" s="39"/>
      <c r="H56" s="17" t="str">
        <f t="shared" si="0"/>
        <v/>
      </c>
      <c r="I56" s="49"/>
    </row>
    <row r="57" spans="2:9" x14ac:dyDescent="0.2">
      <c r="B57" s="13"/>
      <c r="C57" s="14"/>
      <c r="D57" s="38"/>
      <c r="E57" s="38"/>
      <c r="F57" s="38"/>
      <c r="G57" s="39"/>
      <c r="H57" s="17" t="str">
        <f t="shared" si="0"/>
        <v/>
      </c>
    </row>
    <row r="58" spans="2:9" x14ac:dyDescent="0.2">
      <c r="B58" s="13"/>
      <c r="C58" s="14"/>
      <c r="D58" s="22"/>
      <c r="E58" s="22"/>
      <c r="F58" s="22"/>
      <c r="G58" s="39"/>
      <c r="H58" s="17" t="str">
        <f t="shared" si="0"/>
        <v/>
      </c>
      <c r="I58" s="42"/>
    </row>
    <row r="59" spans="2:9" x14ac:dyDescent="0.2">
      <c r="B59" s="13"/>
      <c r="C59" s="14"/>
      <c r="D59" s="22"/>
      <c r="E59" s="22"/>
      <c r="F59" s="22"/>
      <c r="G59" s="39"/>
      <c r="H59" s="17" t="str">
        <f t="shared" si="0"/>
        <v/>
      </c>
      <c r="I59" s="42"/>
    </row>
    <row r="60" spans="2:9" x14ac:dyDescent="0.2">
      <c r="B60" s="13"/>
      <c r="C60" s="14"/>
      <c r="D60" s="22"/>
      <c r="E60" s="22"/>
      <c r="F60" s="22"/>
      <c r="G60" s="39"/>
      <c r="H60" s="17" t="str">
        <f t="shared" si="0"/>
        <v/>
      </c>
      <c r="I60" s="42"/>
    </row>
    <row r="61" spans="2:9" x14ac:dyDescent="0.2">
      <c r="B61" s="13"/>
      <c r="C61" s="14"/>
      <c r="D61" s="22"/>
      <c r="E61" s="22"/>
      <c r="F61" s="22"/>
      <c r="G61" s="39"/>
      <c r="H61" s="17" t="str">
        <f t="shared" si="0"/>
        <v/>
      </c>
      <c r="I61" s="42"/>
    </row>
    <row r="62" spans="2:9" x14ac:dyDescent="0.2">
      <c r="B62" s="21"/>
      <c r="C62" s="14"/>
      <c r="D62" s="22"/>
      <c r="E62" s="22"/>
      <c r="F62" s="22"/>
      <c r="G62" s="39"/>
      <c r="H62" s="17" t="str">
        <f t="shared" si="0"/>
        <v/>
      </c>
      <c r="I62" s="42"/>
    </row>
    <row r="63" spans="2:9" x14ac:dyDescent="0.2">
      <c r="B63" s="13"/>
      <c r="C63" s="14"/>
      <c r="D63" s="22"/>
      <c r="E63" s="22"/>
      <c r="F63" s="22"/>
      <c r="G63" s="39"/>
      <c r="H63" s="17" t="str">
        <f t="shared" si="0"/>
        <v/>
      </c>
      <c r="I63" s="42"/>
    </row>
    <row r="64" spans="2:9" x14ac:dyDescent="0.2">
      <c r="B64" s="13"/>
      <c r="C64" s="14"/>
      <c r="D64" s="22"/>
      <c r="E64" s="22"/>
      <c r="F64" s="22"/>
      <c r="G64" s="39"/>
      <c r="H64" s="17" t="str">
        <f t="shared" si="0"/>
        <v/>
      </c>
      <c r="I64" s="42"/>
    </row>
    <row r="65" spans="2:9" x14ac:dyDescent="0.2">
      <c r="B65" s="13"/>
      <c r="C65" s="14"/>
      <c r="D65" s="22"/>
      <c r="E65" s="22"/>
      <c r="F65" s="22"/>
      <c r="G65" s="39"/>
      <c r="H65" s="17" t="str">
        <f t="shared" si="0"/>
        <v/>
      </c>
      <c r="I65" s="42"/>
    </row>
    <row r="66" spans="2:9" x14ac:dyDescent="0.2">
      <c r="B66" s="21"/>
      <c r="C66" s="14"/>
      <c r="D66" s="22"/>
      <c r="E66" s="22"/>
      <c r="F66" s="22"/>
      <c r="G66" s="39"/>
      <c r="H66" s="17" t="str">
        <f t="shared" si="0"/>
        <v/>
      </c>
      <c r="I66" s="42"/>
    </row>
    <row r="67" spans="2:9" x14ac:dyDescent="0.2">
      <c r="B67" s="13"/>
      <c r="C67" s="14"/>
      <c r="D67" s="22"/>
      <c r="E67" s="22"/>
      <c r="F67" s="22"/>
      <c r="G67" s="39"/>
      <c r="H67" s="17" t="str">
        <f t="shared" si="0"/>
        <v/>
      </c>
      <c r="I67" s="42"/>
    </row>
    <row r="68" spans="2:9" x14ac:dyDescent="0.2">
      <c r="B68" s="21"/>
      <c r="C68" s="14"/>
      <c r="D68" s="22"/>
      <c r="E68" s="22"/>
      <c r="F68" s="22"/>
      <c r="G68" s="39"/>
      <c r="H68" s="17" t="str">
        <f t="shared" si="0"/>
        <v/>
      </c>
      <c r="I68" s="42"/>
    </row>
    <row r="69" spans="2:9" x14ac:dyDescent="0.2">
      <c r="B69" s="13"/>
      <c r="C69" s="14"/>
      <c r="D69" s="22"/>
      <c r="E69" s="22"/>
      <c r="F69" s="22"/>
      <c r="G69" s="39"/>
      <c r="H69" s="17" t="str">
        <f t="shared" si="0"/>
        <v/>
      </c>
      <c r="I69" s="42"/>
    </row>
    <row r="70" spans="2:9" x14ac:dyDescent="0.2">
      <c r="B70" s="13"/>
      <c r="C70" s="14"/>
      <c r="D70" s="22"/>
      <c r="E70" s="22"/>
      <c r="F70" s="22"/>
      <c r="G70" s="39"/>
      <c r="H70" s="17" t="str">
        <f t="shared" si="0"/>
        <v/>
      </c>
      <c r="I70" s="42"/>
    </row>
    <row r="71" spans="2:9" x14ac:dyDescent="0.2">
      <c r="B71" s="13"/>
      <c r="C71" s="14"/>
      <c r="D71" s="22"/>
      <c r="E71" s="22"/>
      <c r="F71" s="22"/>
      <c r="G71" s="39"/>
      <c r="H71" s="17" t="str">
        <f t="shared" si="0"/>
        <v/>
      </c>
      <c r="I71" s="42"/>
    </row>
    <row r="72" spans="2:9" x14ac:dyDescent="0.2">
      <c r="B72" s="13"/>
      <c r="C72" s="14"/>
      <c r="D72" s="22"/>
      <c r="E72" s="22"/>
      <c r="F72" s="22"/>
      <c r="G72" s="39"/>
      <c r="H72" s="17" t="str">
        <f t="shared" si="0"/>
        <v/>
      </c>
      <c r="I72" s="42"/>
    </row>
    <row r="73" spans="2:9" x14ac:dyDescent="0.2">
      <c r="B73" s="13"/>
      <c r="C73" s="14"/>
      <c r="D73" s="22"/>
      <c r="E73" s="22"/>
      <c r="F73" s="22"/>
      <c r="G73" s="39"/>
      <c r="H73" s="17" t="str">
        <f t="shared" si="0"/>
        <v/>
      </c>
      <c r="I73" s="42"/>
    </row>
    <row r="74" spans="2:9" x14ac:dyDescent="0.2">
      <c r="B74" s="21"/>
      <c r="C74" s="14"/>
      <c r="D74" s="22"/>
      <c r="E74" s="22"/>
      <c r="F74" s="22"/>
      <c r="G74" s="39"/>
      <c r="H74" s="17" t="str">
        <f t="shared" ref="H74" si="1">IF(D74="","",F74*G74)</f>
        <v/>
      </c>
      <c r="I74" s="42"/>
    </row>
    <row r="75" spans="2:9" s="30" customFormat="1" ht="24.95" customHeight="1" x14ac:dyDescent="0.2">
      <c r="B75" s="84" t="str">
        <f>$B$10</f>
        <v>C14.7</v>
      </c>
      <c r="C75" s="31" t="s">
        <v>2708</v>
      </c>
      <c r="D75" s="32"/>
      <c r="E75" s="32"/>
      <c r="F75" s="33"/>
      <c r="G75" s="32"/>
      <c r="H75" s="34">
        <f>SUM(H9:H74)</f>
        <v>0</v>
      </c>
      <c r="I75"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2860-8F2A-40ED-A65B-15B070CC7E2D}">
  <sheetPr codeName="Sheet47"/>
  <dimension ref="B1:I74"/>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C14.8</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IF(D9="","",F9*G9)</f>
        <v/>
      </c>
      <c r="I9" s="18"/>
    </row>
    <row r="10" spans="2:9" ht="25.5" x14ac:dyDescent="0.2">
      <c r="B10" s="71" t="s">
        <v>748</v>
      </c>
      <c r="C10" s="20" t="s">
        <v>749</v>
      </c>
      <c r="D10" s="22"/>
      <c r="E10" s="22"/>
      <c r="F10" s="22"/>
      <c r="G10" s="41"/>
      <c r="H10" s="17" t="str">
        <f t="shared" ref="H10:H73" si="0">IF(D10="","",F10*G10)</f>
        <v/>
      </c>
      <c r="I10" s="42"/>
    </row>
    <row r="11" spans="2:9" x14ac:dyDescent="0.2">
      <c r="B11" s="50"/>
      <c r="C11" s="14"/>
      <c r="D11" s="22"/>
      <c r="E11" s="22"/>
      <c r="F11" s="22"/>
      <c r="G11" s="41"/>
      <c r="H11" s="17" t="str">
        <f t="shared" si="0"/>
        <v/>
      </c>
      <c r="I11" s="42"/>
    </row>
    <row r="12" spans="2:9" ht="25.5" x14ac:dyDescent="0.2">
      <c r="B12" s="50" t="s">
        <v>750</v>
      </c>
      <c r="C12" s="14" t="s">
        <v>751</v>
      </c>
      <c r="D12" s="22" t="s">
        <v>38</v>
      </c>
      <c r="E12" s="22"/>
      <c r="F12" s="22"/>
      <c r="G12" s="41"/>
      <c r="H12" s="17">
        <f t="shared" si="0"/>
        <v>0</v>
      </c>
      <c r="I12" s="42"/>
    </row>
    <row r="13" spans="2:9" x14ac:dyDescent="0.2">
      <c r="B13" s="50"/>
      <c r="C13" s="14"/>
      <c r="D13" s="22"/>
      <c r="E13" s="22"/>
      <c r="F13" s="22"/>
      <c r="G13" s="41"/>
      <c r="H13" s="17"/>
      <c r="I13" s="42"/>
    </row>
    <row r="14" spans="2:9" x14ac:dyDescent="0.2">
      <c r="B14" s="50" t="s">
        <v>753</v>
      </c>
      <c r="C14" s="14" t="s">
        <v>752</v>
      </c>
      <c r="D14" s="22"/>
      <c r="E14" s="22"/>
      <c r="F14" s="22"/>
      <c r="G14" s="41"/>
      <c r="H14" s="17" t="str">
        <f t="shared" si="0"/>
        <v/>
      </c>
      <c r="I14" s="42"/>
    </row>
    <row r="15" spans="2:9" x14ac:dyDescent="0.2">
      <c r="B15" s="50"/>
      <c r="C15" s="14"/>
      <c r="D15" s="22"/>
      <c r="E15" s="22"/>
      <c r="F15" s="22"/>
      <c r="G15" s="41"/>
      <c r="H15" s="17"/>
      <c r="I15" s="42"/>
    </row>
    <row r="16" spans="2:9" ht="25.5" x14ac:dyDescent="0.2">
      <c r="B16" s="50" t="s">
        <v>755</v>
      </c>
      <c r="C16" s="14" t="s">
        <v>756</v>
      </c>
      <c r="D16" s="22" t="s">
        <v>86</v>
      </c>
      <c r="E16" s="22"/>
      <c r="F16" s="23"/>
      <c r="G16" s="24"/>
      <c r="H16" s="17">
        <f t="shared" si="0"/>
        <v>0</v>
      </c>
      <c r="I16" s="43"/>
    </row>
    <row r="17" spans="2:9" x14ac:dyDescent="0.2">
      <c r="B17" s="50"/>
      <c r="C17" s="14"/>
      <c r="D17" s="22"/>
      <c r="E17" s="22"/>
      <c r="F17" s="23"/>
      <c r="G17" s="24"/>
      <c r="H17" s="17"/>
      <c r="I17" s="43"/>
    </row>
    <row r="18" spans="2:9" ht="25.5" x14ac:dyDescent="0.2">
      <c r="B18" s="50" t="s">
        <v>757</v>
      </c>
      <c r="C18" s="14" t="s">
        <v>758</v>
      </c>
      <c r="D18" s="22" t="s">
        <v>6</v>
      </c>
      <c r="E18" s="22"/>
      <c r="F18" s="23"/>
      <c r="G18" s="24"/>
      <c r="H18" s="17">
        <f t="shared" si="0"/>
        <v>0</v>
      </c>
      <c r="I18" s="43"/>
    </row>
    <row r="19" spans="2:9" x14ac:dyDescent="0.2">
      <c r="B19" s="50"/>
      <c r="C19" s="14"/>
      <c r="D19" s="22"/>
      <c r="E19" s="22"/>
      <c r="F19" s="23"/>
      <c r="G19" s="24"/>
      <c r="H19" s="17" t="str">
        <f t="shared" si="0"/>
        <v/>
      </c>
      <c r="I19" s="43"/>
    </row>
    <row r="20" spans="2:9" x14ac:dyDescent="0.2">
      <c r="B20" s="50" t="s">
        <v>754</v>
      </c>
      <c r="C20" s="14" t="s">
        <v>759</v>
      </c>
      <c r="D20" s="22"/>
      <c r="E20" s="22"/>
      <c r="F20" s="23"/>
      <c r="G20" s="24"/>
      <c r="H20" s="17" t="str">
        <f t="shared" si="0"/>
        <v/>
      </c>
      <c r="I20" s="43"/>
    </row>
    <row r="21" spans="2:9" x14ac:dyDescent="0.2">
      <c r="B21" s="50"/>
      <c r="C21" s="14"/>
      <c r="D21" s="22"/>
      <c r="E21" s="22"/>
      <c r="F21" s="23"/>
      <c r="G21" s="41"/>
      <c r="H21" s="17" t="str">
        <f t="shared" si="0"/>
        <v/>
      </c>
      <c r="I21" s="42"/>
    </row>
    <row r="22" spans="2:9" x14ac:dyDescent="0.2">
      <c r="B22" s="50" t="s">
        <v>762</v>
      </c>
      <c r="C22" s="14" t="s">
        <v>760</v>
      </c>
      <c r="D22" s="15" t="s">
        <v>1345</v>
      </c>
      <c r="E22" s="22"/>
      <c r="F22" s="23"/>
      <c r="G22" s="44"/>
      <c r="H22" s="17">
        <f t="shared" si="0"/>
        <v>0</v>
      </c>
      <c r="I22" s="42"/>
    </row>
    <row r="23" spans="2:9" x14ac:dyDescent="0.2">
      <c r="B23" s="50"/>
      <c r="C23" s="14"/>
      <c r="D23" s="22"/>
      <c r="E23" s="38"/>
      <c r="F23" s="23"/>
      <c r="G23" s="46"/>
      <c r="H23" s="17" t="str">
        <f t="shared" si="0"/>
        <v/>
      </c>
    </row>
    <row r="24" spans="2:9" x14ac:dyDescent="0.2">
      <c r="B24" s="50" t="s">
        <v>763</v>
      </c>
      <c r="C24" s="14" t="s">
        <v>761</v>
      </c>
      <c r="D24" s="22" t="s">
        <v>27</v>
      </c>
      <c r="E24" s="38"/>
      <c r="F24" s="23"/>
      <c r="G24" s="46"/>
      <c r="H24" s="17">
        <f t="shared" si="0"/>
        <v>0</v>
      </c>
    </row>
    <row r="25" spans="2:9" x14ac:dyDescent="0.2">
      <c r="B25" s="50"/>
      <c r="C25" s="14"/>
      <c r="D25" s="22"/>
      <c r="E25" s="38"/>
      <c r="F25" s="23"/>
      <c r="G25" s="39"/>
      <c r="H25" s="17" t="str">
        <f t="shared" si="0"/>
        <v/>
      </c>
    </row>
    <row r="26" spans="2:9" x14ac:dyDescent="0.2">
      <c r="B26" s="50" t="s">
        <v>765</v>
      </c>
      <c r="C26" s="14" t="s">
        <v>764</v>
      </c>
      <c r="D26" s="22"/>
      <c r="E26" s="38"/>
      <c r="F26" s="23"/>
      <c r="G26" s="46"/>
      <c r="H26" s="17" t="str">
        <f t="shared" si="0"/>
        <v/>
      </c>
    </row>
    <row r="27" spans="2:9" x14ac:dyDescent="0.2">
      <c r="B27" s="50"/>
      <c r="C27" s="14"/>
      <c r="D27" s="22"/>
      <c r="E27" s="38"/>
      <c r="F27" s="23"/>
      <c r="G27" s="44"/>
      <c r="H27" s="17" t="str">
        <f t="shared" si="0"/>
        <v/>
      </c>
    </row>
    <row r="28" spans="2:9" x14ac:dyDescent="0.2">
      <c r="B28" s="50" t="s">
        <v>771</v>
      </c>
      <c r="C28" s="14" t="s">
        <v>766</v>
      </c>
      <c r="D28" s="22" t="s">
        <v>38</v>
      </c>
      <c r="E28" s="38"/>
      <c r="F28" s="23"/>
      <c r="G28" s="46"/>
      <c r="H28" s="17">
        <f t="shared" si="0"/>
        <v>0</v>
      </c>
    </row>
    <row r="29" spans="2:9" x14ac:dyDescent="0.2">
      <c r="B29" s="50"/>
      <c r="C29" s="14"/>
      <c r="D29" s="22"/>
      <c r="E29" s="22"/>
      <c r="F29" s="23"/>
      <c r="G29" s="39"/>
      <c r="H29" s="17" t="str">
        <f t="shared" si="0"/>
        <v/>
      </c>
      <c r="I29" s="43"/>
    </row>
    <row r="30" spans="2:9" x14ac:dyDescent="0.2">
      <c r="B30" s="50" t="s">
        <v>772</v>
      </c>
      <c r="C30" s="14" t="s">
        <v>767</v>
      </c>
      <c r="D30" s="22" t="s">
        <v>27</v>
      </c>
      <c r="E30" s="15"/>
      <c r="F30" s="26"/>
      <c r="G30" s="29"/>
      <c r="H30" s="17">
        <f t="shared" si="0"/>
        <v>0</v>
      </c>
      <c r="I30" s="18"/>
    </row>
    <row r="31" spans="2:9" s="37" customFormat="1" x14ac:dyDescent="0.2">
      <c r="B31" s="50"/>
      <c r="C31" s="14"/>
      <c r="D31" s="15"/>
      <c r="E31" s="15"/>
      <c r="F31" s="26"/>
      <c r="G31" s="29"/>
      <c r="H31" s="17" t="str">
        <f t="shared" si="0"/>
        <v/>
      </c>
      <c r="I31" s="18"/>
    </row>
    <row r="32" spans="2:9" x14ac:dyDescent="0.2">
      <c r="B32" s="50" t="s">
        <v>773</v>
      </c>
      <c r="C32" s="14" t="s">
        <v>768</v>
      </c>
      <c r="D32" s="22" t="s">
        <v>38</v>
      </c>
      <c r="E32" s="22"/>
      <c r="F32" s="23"/>
      <c r="G32" s="39"/>
      <c r="H32" s="17">
        <f t="shared" si="0"/>
        <v>0</v>
      </c>
      <c r="I32" s="43"/>
    </row>
    <row r="33" spans="2:9" x14ac:dyDescent="0.2">
      <c r="B33" s="50"/>
      <c r="C33" s="14"/>
      <c r="D33" s="22"/>
      <c r="E33" s="22"/>
      <c r="F33" s="23"/>
      <c r="G33" s="39"/>
      <c r="H33" s="17" t="str">
        <f t="shared" si="0"/>
        <v/>
      </c>
      <c r="I33" s="43"/>
    </row>
    <row r="34" spans="2:9" x14ac:dyDescent="0.2">
      <c r="B34" s="50" t="s">
        <v>774</v>
      </c>
      <c r="C34" s="14" t="s">
        <v>769</v>
      </c>
      <c r="D34" s="22" t="s">
        <v>38</v>
      </c>
      <c r="E34" s="22"/>
      <c r="F34" s="23"/>
      <c r="G34" s="47"/>
      <c r="H34" s="17">
        <f t="shared" si="0"/>
        <v>0</v>
      </c>
      <c r="I34" s="42"/>
    </row>
    <row r="35" spans="2:9" x14ac:dyDescent="0.2">
      <c r="B35" s="50"/>
      <c r="C35" s="14"/>
      <c r="D35" s="22"/>
      <c r="E35" s="22"/>
      <c r="F35" s="23"/>
      <c r="G35" s="47"/>
      <c r="H35" s="17" t="str">
        <f t="shared" si="0"/>
        <v/>
      </c>
      <c r="I35" s="42"/>
    </row>
    <row r="36" spans="2:9" ht="14.25" x14ac:dyDescent="0.2">
      <c r="B36" s="50" t="s">
        <v>775</v>
      </c>
      <c r="C36" s="14" t="s">
        <v>770</v>
      </c>
      <c r="D36" s="22" t="s">
        <v>86</v>
      </c>
      <c r="E36" s="22"/>
      <c r="F36" s="23"/>
      <c r="G36" s="44"/>
      <c r="H36" s="17">
        <f t="shared" si="0"/>
        <v>0</v>
      </c>
      <c r="I36" s="42"/>
    </row>
    <row r="37" spans="2:9" x14ac:dyDescent="0.2">
      <c r="B37" s="50"/>
      <c r="C37" s="14"/>
      <c r="D37" s="22"/>
      <c r="E37" s="22"/>
      <c r="F37" s="23"/>
      <c r="G37" s="44"/>
      <c r="H37" s="17" t="str">
        <f t="shared" si="0"/>
        <v/>
      </c>
      <c r="I37" s="42"/>
    </row>
    <row r="38" spans="2:9" x14ac:dyDescent="0.2">
      <c r="B38" s="50" t="s">
        <v>778</v>
      </c>
      <c r="C38" s="14" t="s">
        <v>776</v>
      </c>
      <c r="D38" s="22" t="s">
        <v>38</v>
      </c>
      <c r="E38" s="22"/>
      <c r="F38" s="22"/>
      <c r="G38" s="41"/>
      <c r="H38" s="17">
        <f t="shared" si="0"/>
        <v>0</v>
      </c>
      <c r="I38" s="42"/>
    </row>
    <row r="39" spans="2:9" x14ac:dyDescent="0.2">
      <c r="B39" s="50"/>
      <c r="C39" s="14"/>
      <c r="D39" s="22"/>
      <c r="E39" s="22"/>
      <c r="F39" s="22"/>
      <c r="G39" s="41"/>
      <c r="H39" s="17" t="str">
        <f t="shared" si="0"/>
        <v/>
      </c>
      <c r="I39" s="42"/>
    </row>
    <row r="40" spans="2:9" ht="25.5" x14ac:dyDescent="0.2">
      <c r="B40" s="50" t="s">
        <v>779</v>
      </c>
      <c r="C40" s="14" t="s">
        <v>777</v>
      </c>
      <c r="D40" s="22" t="s">
        <v>86</v>
      </c>
      <c r="E40" s="22"/>
      <c r="F40" s="22"/>
      <c r="G40" s="39"/>
      <c r="H40" s="17">
        <f t="shared" si="0"/>
        <v>0</v>
      </c>
      <c r="I40" s="42"/>
    </row>
    <row r="41" spans="2:9" x14ac:dyDescent="0.2">
      <c r="B41" s="21"/>
      <c r="C41" s="14"/>
      <c r="D41" s="22"/>
      <c r="E41" s="22"/>
      <c r="F41" s="22"/>
      <c r="G41" s="39"/>
      <c r="H41" s="17" t="str">
        <f t="shared" si="0"/>
        <v/>
      </c>
      <c r="I41" s="42"/>
    </row>
    <row r="42" spans="2:9" x14ac:dyDescent="0.2">
      <c r="B42" s="21"/>
      <c r="C42" s="14"/>
      <c r="D42" s="22"/>
      <c r="E42" s="22"/>
      <c r="F42" s="22"/>
      <c r="G42" s="39"/>
      <c r="H42" s="17" t="str">
        <f t="shared" si="0"/>
        <v/>
      </c>
      <c r="I42" s="42"/>
    </row>
    <row r="43" spans="2:9" x14ac:dyDescent="0.2">
      <c r="B43" s="21"/>
      <c r="C43" s="14"/>
      <c r="D43" s="22"/>
      <c r="E43" s="22"/>
      <c r="F43" s="22"/>
      <c r="G43" s="39"/>
      <c r="H43" s="17" t="str">
        <f t="shared" si="0"/>
        <v/>
      </c>
      <c r="I43" s="42"/>
    </row>
    <row r="44" spans="2:9" x14ac:dyDescent="0.2">
      <c r="B44" s="21"/>
      <c r="C44" s="14"/>
      <c r="D44" s="22"/>
      <c r="E44" s="22"/>
      <c r="F44" s="22"/>
      <c r="G44" s="39"/>
      <c r="H44" s="17" t="str">
        <f t="shared" si="0"/>
        <v/>
      </c>
      <c r="I44" s="42"/>
    </row>
    <row r="45" spans="2:9" x14ac:dyDescent="0.2">
      <c r="B45" s="13"/>
      <c r="C45" s="14"/>
      <c r="D45" s="22"/>
      <c r="E45" s="22"/>
      <c r="F45" s="22"/>
      <c r="G45" s="39"/>
      <c r="H45" s="17" t="str">
        <f t="shared" si="0"/>
        <v/>
      </c>
      <c r="I45" s="42"/>
    </row>
    <row r="46" spans="2:9" x14ac:dyDescent="0.2">
      <c r="B46" s="13"/>
      <c r="C46" s="14"/>
      <c r="D46" s="22"/>
      <c r="E46" s="22"/>
      <c r="F46" s="22"/>
      <c r="G46" s="39"/>
      <c r="H46" s="17" t="str">
        <f t="shared" si="0"/>
        <v/>
      </c>
      <c r="I46" s="42"/>
    </row>
    <row r="47" spans="2:9" x14ac:dyDescent="0.2">
      <c r="B47" s="13"/>
      <c r="C47" s="14"/>
      <c r="D47" s="22"/>
      <c r="E47" s="22"/>
      <c r="F47" s="22"/>
      <c r="G47" s="39"/>
      <c r="H47" s="17" t="str">
        <f t="shared" si="0"/>
        <v/>
      </c>
      <c r="I47" s="42"/>
    </row>
    <row r="48" spans="2:9" x14ac:dyDescent="0.2">
      <c r="B48" s="13"/>
      <c r="C48" s="14"/>
      <c r="D48" s="22"/>
      <c r="E48" s="22"/>
      <c r="F48" s="22"/>
      <c r="G48" s="48"/>
      <c r="H48" s="17" t="str">
        <f t="shared" si="0"/>
        <v/>
      </c>
      <c r="I48" s="42"/>
    </row>
    <row r="49" spans="2:9" x14ac:dyDescent="0.2">
      <c r="B49" s="13"/>
      <c r="C49" s="14"/>
      <c r="D49" s="22"/>
      <c r="E49" s="22"/>
      <c r="F49" s="22"/>
      <c r="G49" s="48"/>
      <c r="H49" s="17" t="str">
        <f t="shared" si="0"/>
        <v/>
      </c>
      <c r="I49" s="42"/>
    </row>
    <row r="50" spans="2:9" x14ac:dyDescent="0.2">
      <c r="B50" s="21"/>
      <c r="C50" s="14"/>
      <c r="D50" s="22"/>
      <c r="E50" s="22"/>
      <c r="F50" s="22"/>
      <c r="G50" s="39"/>
      <c r="H50" s="17" t="str">
        <f t="shared" si="0"/>
        <v/>
      </c>
      <c r="I50" s="42"/>
    </row>
    <row r="51" spans="2:9" x14ac:dyDescent="0.2">
      <c r="B51" s="13"/>
      <c r="C51" s="14"/>
      <c r="D51" s="22"/>
      <c r="E51" s="22"/>
      <c r="F51" s="22"/>
      <c r="G51" s="39"/>
      <c r="H51" s="17" t="str">
        <f t="shared" si="0"/>
        <v/>
      </c>
      <c r="I51" s="42"/>
    </row>
    <row r="52" spans="2:9" x14ac:dyDescent="0.2">
      <c r="B52" s="13"/>
      <c r="C52" s="14"/>
      <c r="D52" s="22"/>
      <c r="E52" s="22"/>
      <c r="F52" s="22"/>
      <c r="G52" s="39"/>
      <c r="H52" s="17" t="str">
        <f t="shared" si="0"/>
        <v/>
      </c>
      <c r="I52" s="42"/>
    </row>
    <row r="53" spans="2:9" x14ac:dyDescent="0.2">
      <c r="B53" s="13"/>
      <c r="C53" s="14"/>
      <c r="D53" s="22"/>
      <c r="E53" s="22"/>
      <c r="F53" s="22"/>
      <c r="G53" s="39"/>
      <c r="H53" s="17" t="str">
        <f t="shared" si="0"/>
        <v/>
      </c>
      <c r="I53" s="42"/>
    </row>
    <row r="54" spans="2:9" x14ac:dyDescent="0.2">
      <c r="B54" s="13"/>
      <c r="C54" s="14"/>
      <c r="D54" s="22"/>
      <c r="E54" s="22"/>
      <c r="F54" s="22"/>
      <c r="G54" s="39"/>
      <c r="H54" s="17" t="str">
        <f t="shared" si="0"/>
        <v/>
      </c>
      <c r="I54" s="42"/>
    </row>
    <row r="55" spans="2:9" x14ac:dyDescent="0.2">
      <c r="B55" s="13"/>
      <c r="C55" s="14"/>
      <c r="D55" s="22"/>
      <c r="E55" s="22"/>
      <c r="F55" s="22"/>
      <c r="G55" s="39"/>
      <c r="H55" s="17" t="str">
        <f t="shared" si="0"/>
        <v/>
      </c>
      <c r="I55" s="42"/>
    </row>
    <row r="56" spans="2:9" x14ac:dyDescent="0.2">
      <c r="B56" s="13"/>
      <c r="C56" s="14"/>
      <c r="D56" s="38"/>
      <c r="E56" s="38"/>
      <c r="F56" s="38"/>
      <c r="G56" s="39"/>
      <c r="H56" s="17" t="str">
        <f t="shared" si="0"/>
        <v/>
      </c>
    </row>
    <row r="57" spans="2:9" x14ac:dyDescent="0.2">
      <c r="B57" s="13"/>
      <c r="C57" s="14"/>
      <c r="D57" s="22"/>
      <c r="E57" s="22"/>
      <c r="F57" s="22"/>
      <c r="G57" s="39"/>
      <c r="H57" s="17" t="str">
        <f t="shared" si="0"/>
        <v/>
      </c>
      <c r="I57" s="42"/>
    </row>
    <row r="58" spans="2:9" x14ac:dyDescent="0.2">
      <c r="B58" s="21"/>
      <c r="C58" s="14"/>
      <c r="D58" s="38"/>
      <c r="E58" s="38"/>
      <c r="F58" s="38"/>
      <c r="G58" s="39"/>
      <c r="H58" s="17" t="str">
        <f t="shared" si="0"/>
        <v/>
      </c>
      <c r="I58" s="49"/>
    </row>
    <row r="59" spans="2:9" x14ac:dyDescent="0.2">
      <c r="B59" s="13"/>
      <c r="C59" s="14"/>
      <c r="D59" s="38"/>
      <c r="E59" s="38"/>
      <c r="F59" s="38"/>
      <c r="G59" s="39"/>
      <c r="H59" s="17" t="str">
        <f t="shared" si="0"/>
        <v/>
      </c>
    </row>
    <row r="60" spans="2:9" x14ac:dyDescent="0.2">
      <c r="B60" s="13"/>
      <c r="C60" s="14"/>
      <c r="D60" s="22"/>
      <c r="E60" s="22"/>
      <c r="F60" s="22"/>
      <c r="G60" s="39"/>
      <c r="H60" s="17" t="str">
        <f t="shared" si="0"/>
        <v/>
      </c>
      <c r="I60" s="42"/>
    </row>
    <row r="61" spans="2:9" x14ac:dyDescent="0.2">
      <c r="B61" s="13"/>
      <c r="C61" s="14"/>
      <c r="D61" s="22"/>
      <c r="E61" s="22"/>
      <c r="F61" s="22"/>
      <c r="G61" s="39"/>
      <c r="H61" s="17" t="str">
        <f t="shared" si="0"/>
        <v/>
      </c>
      <c r="I61" s="42"/>
    </row>
    <row r="62" spans="2:9" x14ac:dyDescent="0.2">
      <c r="B62" s="13"/>
      <c r="C62" s="14"/>
      <c r="D62" s="22"/>
      <c r="E62" s="22"/>
      <c r="F62" s="22"/>
      <c r="G62" s="39"/>
      <c r="H62" s="17" t="str">
        <f t="shared" si="0"/>
        <v/>
      </c>
      <c r="I62" s="42"/>
    </row>
    <row r="63" spans="2:9" x14ac:dyDescent="0.2">
      <c r="B63" s="13"/>
      <c r="C63" s="14"/>
      <c r="D63" s="22"/>
      <c r="E63" s="22"/>
      <c r="F63" s="22"/>
      <c r="G63" s="39"/>
      <c r="H63" s="17" t="str">
        <f t="shared" si="0"/>
        <v/>
      </c>
      <c r="I63" s="42"/>
    </row>
    <row r="64" spans="2:9" x14ac:dyDescent="0.2">
      <c r="B64" s="21"/>
      <c r="C64" s="14"/>
      <c r="D64" s="22"/>
      <c r="E64" s="22"/>
      <c r="F64" s="22"/>
      <c r="G64" s="39"/>
      <c r="H64" s="17" t="str">
        <f t="shared" si="0"/>
        <v/>
      </c>
      <c r="I64" s="42"/>
    </row>
    <row r="65" spans="2:9" x14ac:dyDescent="0.2">
      <c r="B65" s="13"/>
      <c r="C65" s="14"/>
      <c r="D65" s="22"/>
      <c r="E65" s="22"/>
      <c r="F65" s="22"/>
      <c r="G65" s="39"/>
      <c r="H65" s="17" t="str">
        <f t="shared" si="0"/>
        <v/>
      </c>
      <c r="I65" s="42"/>
    </row>
    <row r="66" spans="2:9" x14ac:dyDescent="0.2">
      <c r="B66" s="13"/>
      <c r="C66" s="14"/>
      <c r="D66" s="22"/>
      <c r="E66" s="22"/>
      <c r="F66" s="22"/>
      <c r="G66" s="39"/>
      <c r="H66" s="17" t="str">
        <f t="shared" si="0"/>
        <v/>
      </c>
      <c r="I66" s="42"/>
    </row>
    <row r="67" spans="2:9" x14ac:dyDescent="0.2">
      <c r="B67" s="13"/>
      <c r="C67" s="14"/>
      <c r="D67" s="22"/>
      <c r="E67" s="22"/>
      <c r="F67" s="22"/>
      <c r="G67" s="39"/>
      <c r="H67" s="17" t="str">
        <f t="shared" si="0"/>
        <v/>
      </c>
      <c r="I67" s="42"/>
    </row>
    <row r="68" spans="2:9" x14ac:dyDescent="0.2">
      <c r="B68" s="21"/>
      <c r="C68" s="14"/>
      <c r="D68" s="22"/>
      <c r="E68" s="22"/>
      <c r="F68" s="22"/>
      <c r="G68" s="39"/>
      <c r="H68" s="17" t="str">
        <f t="shared" si="0"/>
        <v/>
      </c>
      <c r="I68" s="42"/>
    </row>
    <row r="69" spans="2:9" x14ac:dyDescent="0.2">
      <c r="B69" s="13"/>
      <c r="C69" s="14"/>
      <c r="D69" s="22"/>
      <c r="E69" s="22"/>
      <c r="F69" s="22"/>
      <c r="G69" s="39"/>
      <c r="H69" s="17" t="str">
        <f t="shared" si="0"/>
        <v/>
      </c>
      <c r="I69" s="42"/>
    </row>
    <row r="70" spans="2:9" x14ac:dyDescent="0.2">
      <c r="B70" s="13"/>
      <c r="C70" s="14"/>
      <c r="D70" s="22"/>
      <c r="E70" s="22"/>
      <c r="F70" s="22"/>
      <c r="G70" s="39"/>
      <c r="H70" s="17" t="str">
        <f t="shared" si="0"/>
        <v/>
      </c>
      <c r="I70" s="42"/>
    </row>
    <row r="71" spans="2:9" x14ac:dyDescent="0.2">
      <c r="B71" s="13"/>
      <c r="C71" s="14"/>
      <c r="D71" s="22"/>
      <c r="E71" s="22"/>
      <c r="F71" s="22"/>
      <c r="G71" s="39"/>
      <c r="H71" s="17" t="str">
        <f t="shared" si="0"/>
        <v/>
      </c>
      <c r="I71" s="42"/>
    </row>
    <row r="72" spans="2:9" x14ac:dyDescent="0.2">
      <c r="B72" s="13"/>
      <c r="C72" s="14"/>
      <c r="D72" s="22"/>
      <c r="E72" s="22"/>
      <c r="F72" s="22"/>
      <c r="G72" s="39"/>
      <c r="H72" s="17" t="str">
        <f t="shared" si="0"/>
        <v/>
      </c>
      <c r="I72" s="42"/>
    </row>
    <row r="73" spans="2:9" x14ac:dyDescent="0.2">
      <c r="B73" s="21"/>
      <c r="C73" s="14"/>
      <c r="D73" s="22"/>
      <c r="E73" s="22"/>
      <c r="F73" s="22"/>
      <c r="G73" s="39"/>
      <c r="H73" s="17" t="str">
        <f t="shared" si="0"/>
        <v/>
      </c>
      <c r="I73" s="42"/>
    </row>
    <row r="74" spans="2:9" s="30" customFormat="1" ht="24.95" customHeight="1" x14ac:dyDescent="0.2">
      <c r="B74" s="84" t="str">
        <f>$B$10</f>
        <v>C14.8</v>
      </c>
      <c r="C74" s="31" t="s">
        <v>2708</v>
      </c>
      <c r="D74" s="32"/>
      <c r="E74" s="32"/>
      <c r="F74" s="33"/>
      <c r="G74" s="32"/>
      <c r="H74" s="34">
        <f>SUM(H9:H73)</f>
        <v>0</v>
      </c>
      <c r="I74" s="35"/>
    </row>
  </sheetData>
  <mergeCells count="4">
    <mergeCell ref="F1:H1"/>
    <mergeCell ref="B5:G7"/>
    <mergeCell ref="H4:H7"/>
    <mergeCell ref="B4:G4"/>
  </mergeCells>
  <phoneticPr fontId="17"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1EB49-282F-4841-97FE-018A0B068E9F}">
  <sheetPr codeName="Sheet48"/>
  <dimension ref="B1:I149"/>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C14.9</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IF(D9="","",F9*G9)</f>
        <v/>
      </c>
      <c r="I9" s="18"/>
    </row>
    <row r="10" spans="2:9" ht="25.5" x14ac:dyDescent="0.2">
      <c r="B10" s="71" t="s">
        <v>721</v>
      </c>
      <c r="C10" s="20" t="s">
        <v>780</v>
      </c>
      <c r="D10" s="22"/>
      <c r="E10" s="22"/>
      <c r="F10" s="22"/>
      <c r="G10" s="41"/>
      <c r="H10" s="17" t="str">
        <f t="shared" ref="H10:H71" si="0">IF(D10="","",F10*G10)</f>
        <v/>
      </c>
      <c r="I10" s="42"/>
    </row>
    <row r="11" spans="2:9" x14ac:dyDescent="0.2">
      <c r="B11" s="50"/>
      <c r="C11" s="14"/>
      <c r="D11" s="22"/>
      <c r="E11" s="22"/>
      <c r="F11" s="22"/>
      <c r="G11" s="41"/>
      <c r="H11" s="17" t="str">
        <f t="shared" si="0"/>
        <v/>
      </c>
      <c r="I11" s="42"/>
    </row>
    <row r="12" spans="2:9" x14ac:dyDescent="0.2">
      <c r="B12" s="50" t="s">
        <v>782</v>
      </c>
      <c r="C12" s="14" t="s">
        <v>781</v>
      </c>
      <c r="D12" s="22" t="s">
        <v>6</v>
      </c>
      <c r="E12" s="22"/>
      <c r="F12" s="22"/>
      <c r="G12" s="41"/>
      <c r="H12" s="17">
        <f t="shared" si="0"/>
        <v>0</v>
      </c>
      <c r="I12" s="42"/>
    </row>
    <row r="13" spans="2:9" x14ac:dyDescent="0.2">
      <c r="B13" s="50"/>
      <c r="C13" s="14"/>
      <c r="D13" s="22"/>
      <c r="E13" s="22"/>
      <c r="F13" s="22"/>
      <c r="G13" s="41"/>
      <c r="H13" s="17" t="str">
        <f t="shared" si="0"/>
        <v/>
      </c>
      <c r="I13" s="42"/>
    </row>
    <row r="14" spans="2:9" ht="25.5" x14ac:dyDescent="0.2">
      <c r="B14" s="50" t="s">
        <v>783</v>
      </c>
      <c r="C14" s="14" t="s">
        <v>784</v>
      </c>
      <c r="D14" s="22" t="s">
        <v>38</v>
      </c>
      <c r="E14" s="22"/>
      <c r="F14" s="23"/>
      <c r="G14" s="24"/>
      <c r="H14" s="17">
        <f t="shared" si="0"/>
        <v>0</v>
      </c>
      <c r="I14" s="43"/>
    </row>
    <row r="15" spans="2:9" x14ac:dyDescent="0.2">
      <c r="B15" s="71"/>
      <c r="C15" s="14"/>
      <c r="D15" s="22"/>
      <c r="E15" s="22"/>
      <c r="F15" s="23"/>
      <c r="G15" s="24"/>
      <c r="H15" s="17" t="str">
        <f t="shared" si="0"/>
        <v/>
      </c>
      <c r="I15" s="43"/>
    </row>
    <row r="16" spans="2:9" x14ac:dyDescent="0.2">
      <c r="B16" s="50" t="s">
        <v>786</v>
      </c>
      <c r="C16" s="14" t="s">
        <v>785</v>
      </c>
      <c r="D16" s="22"/>
      <c r="E16" s="22"/>
      <c r="F16" s="23"/>
      <c r="G16" s="24"/>
      <c r="H16" s="17" t="str">
        <f t="shared" si="0"/>
        <v/>
      </c>
      <c r="I16" s="43"/>
    </row>
    <row r="17" spans="2:9" x14ac:dyDescent="0.2">
      <c r="B17" s="71"/>
      <c r="C17" s="14"/>
      <c r="D17" s="22"/>
      <c r="E17" s="22"/>
      <c r="F17" s="23"/>
      <c r="G17" s="24"/>
      <c r="H17" s="17" t="str">
        <f t="shared" si="0"/>
        <v/>
      </c>
      <c r="I17" s="43"/>
    </row>
    <row r="18" spans="2:9" x14ac:dyDescent="0.2">
      <c r="B18" s="50" t="s">
        <v>787</v>
      </c>
      <c r="C18" s="14" t="s">
        <v>788</v>
      </c>
      <c r="D18" s="22" t="s">
        <v>6</v>
      </c>
      <c r="E18" s="22"/>
      <c r="F18" s="23"/>
      <c r="G18" s="41"/>
      <c r="H18" s="17">
        <f t="shared" si="0"/>
        <v>0</v>
      </c>
      <c r="I18" s="42"/>
    </row>
    <row r="19" spans="2:9" x14ac:dyDescent="0.2">
      <c r="B19" s="50"/>
      <c r="C19" s="14"/>
      <c r="D19" s="22"/>
      <c r="E19" s="22"/>
      <c r="F19" s="23"/>
      <c r="G19" s="44"/>
      <c r="H19" s="17" t="str">
        <f t="shared" si="0"/>
        <v/>
      </c>
      <c r="I19" s="42"/>
    </row>
    <row r="20" spans="2:9" x14ac:dyDescent="0.2">
      <c r="B20" s="50" t="s">
        <v>789</v>
      </c>
      <c r="C20" s="14" t="s">
        <v>790</v>
      </c>
      <c r="D20" s="22"/>
      <c r="E20" s="38"/>
      <c r="F20" s="23"/>
      <c r="G20" s="46"/>
      <c r="H20" s="17" t="str">
        <f t="shared" si="0"/>
        <v/>
      </c>
    </row>
    <row r="21" spans="2:9" x14ac:dyDescent="0.2">
      <c r="B21" s="50"/>
      <c r="C21" s="14"/>
      <c r="D21" s="22"/>
      <c r="E21" s="38"/>
      <c r="F21" s="23"/>
      <c r="G21" s="46"/>
      <c r="H21" s="17" t="str">
        <f t="shared" si="0"/>
        <v/>
      </c>
    </row>
    <row r="22" spans="2:9" x14ac:dyDescent="0.2">
      <c r="B22" s="50" t="s">
        <v>793</v>
      </c>
      <c r="C22" s="14" t="s">
        <v>791</v>
      </c>
      <c r="D22" s="22" t="s">
        <v>38</v>
      </c>
      <c r="E22" s="38"/>
      <c r="F22" s="23"/>
      <c r="G22" s="39"/>
      <c r="H22" s="17">
        <f t="shared" si="0"/>
        <v>0</v>
      </c>
    </row>
    <row r="23" spans="2:9" x14ac:dyDescent="0.2">
      <c r="B23" s="50"/>
      <c r="C23" s="14"/>
      <c r="D23" s="22"/>
      <c r="E23" s="38"/>
      <c r="F23" s="23"/>
      <c r="G23" s="46"/>
      <c r="H23" s="17" t="str">
        <f t="shared" si="0"/>
        <v/>
      </c>
    </row>
    <row r="24" spans="2:9" x14ac:dyDescent="0.2">
      <c r="B24" s="50" t="s">
        <v>794</v>
      </c>
      <c r="C24" s="14" t="s">
        <v>792</v>
      </c>
      <c r="D24" s="22" t="s">
        <v>38</v>
      </c>
      <c r="E24" s="38"/>
      <c r="F24" s="23"/>
      <c r="G24" s="44"/>
      <c r="H24" s="17">
        <f t="shared" si="0"/>
        <v>0</v>
      </c>
    </row>
    <row r="25" spans="2:9" x14ac:dyDescent="0.2">
      <c r="B25" s="50"/>
      <c r="C25" s="14"/>
      <c r="D25" s="22"/>
      <c r="E25" s="38"/>
      <c r="F25" s="23"/>
      <c r="G25" s="46"/>
      <c r="H25" s="17" t="str">
        <f t="shared" si="0"/>
        <v/>
      </c>
    </row>
    <row r="26" spans="2:9" ht="25.5" x14ac:dyDescent="0.2">
      <c r="B26" s="50" t="s">
        <v>796</v>
      </c>
      <c r="C26" s="14" t="s">
        <v>795</v>
      </c>
      <c r="D26" s="22"/>
      <c r="E26" s="22"/>
      <c r="F26" s="23"/>
      <c r="G26" s="39"/>
      <c r="H26" s="17" t="str">
        <f t="shared" si="0"/>
        <v/>
      </c>
      <c r="I26" s="43"/>
    </row>
    <row r="27" spans="2:9" x14ac:dyDescent="0.2">
      <c r="B27" s="50"/>
      <c r="C27" s="14"/>
      <c r="D27" s="22"/>
      <c r="E27" s="15"/>
      <c r="F27" s="26"/>
      <c r="G27" s="29"/>
      <c r="H27" s="17" t="str">
        <f t="shared" si="0"/>
        <v/>
      </c>
      <c r="I27" s="18"/>
    </row>
    <row r="28" spans="2:9" s="37" customFormat="1" x14ac:dyDescent="0.2">
      <c r="B28" s="50" t="s">
        <v>797</v>
      </c>
      <c r="C28" s="14" t="s">
        <v>798</v>
      </c>
      <c r="D28" s="22" t="s">
        <v>38</v>
      </c>
      <c r="E28" s="15"/>
      <c r="F28" s="26"/>
      <c r="G28" s="29"/>
      <c r="H28" s="17">
        <f t="shared" si="0"/>
        <v>0</v>
      </c>
      <c r="I28" s="18"/>
    </row>
    <row r="29" spans="2:9" x14ac:dyDescent="0.2">
      <c r="B29" s="50"/>
      <c r="C29" s="14"/>
      <c r="D29" s="22"/>
      <c r="E29" s="22"/>
      <c r="F29" s="23"/>
      <c r="G29" s="39"/>
      <c r="H29" s="17" t="str">
        <f t="shared" si="0"/>
        <v/>
      </c>
      <c r="I29" s="43"/>
    </row>
    <row r="30" spans="2:9" x14ac:dyDescent="0.2">
      <c r="B30" s="50" t="s">
        <v>799</v>
      </c>
      <c r="C30" s="14" t="s">
        <v>792</v>
      </c>
      <c r="D30" s="22" t="s">
        <v>38</v>
      </c>
      <c r="E30" s="22"/>
      <c r="F30" s="23"/>
      <c r="G30" s="39"/>
      <c r="H30" s="17">
        <f t="shared" si="0"/>
        <v>0</v>
      </c>
      <c r="I30" s="43"/>
    </row>
    <row r="31" spans="2:9" x14ac:dyDescent="0.2">
      <c r="B31" s="50"/>
      <c r="C31" s="14"/>
      <c r="D31" s="22"/>
      <c r="E31" s="22"/>
      <c r="F31" s="23"/>
      <c r="G31" s="47"/>
      <c r="H31" s="17" t="str">
        <f t="shared" si="0"/>
        <v/>
      </c>
      <c r="I31" s="42"/>
    </row>
    <row r="32" spans="2:9" x14ac:dyDescent="0.2">
      <c r="B32" s="50" t="s">
        <v>800</v>
      </c>
      <c r="C32" s="14" t="s">
        <v>801</v>
      </c>
      <c r="D32" s="22" t="s">
        <v>6</v>
      </c>
      <c r="E32" s="22"/>
      <c r="F32" s="23"/>
      <c r="G32" s="47"/>
      <c r="H32" s="17">
        <f t="shared" si="0"/>
        <v>0</v>
      </c>
      <c r="I32" s="42"/>
    </row>
    <row r="33" spans="2:9" x14ac:dyDescent="0.2">
      <c r="B33" s="50"/>
      <c r="C33" s="14"/>
      <c r="D33" s="22"/>
      <c r="E33" s="22"/>
      <c r="F33" s="23"/>
      <c r="G33" s="44"/>
      <c r="H33" s="17" t="str">
        <f t="shared" si="0"/>
        <v/>
      </c>
      <c r="I33" s="42"/>
    </row>
    <row r="34" spans="2:9" ht="25.5" x14ac:dyDescent="0.2">
      <c r="B34" s="50" t="s">
        <v>804</v>
      </c>
      <c r="C34" s="14" t="s">
        <v>802</v>
      </c>
      <c r="D34" s="22" t="s">
        <v>86</v>
      </c>
      <c r="E34" s="22"/>
      <c r="F34" s="23"/>
      <c r="G34" s="44"/>
      <c r="H34" s="17">
        <f t="shared" si="0"/>
        <v>0</v>
      </c>
      <c r="I34" s="42"/>
    </row>
    <row r="35" spans="2:9" x14ac:dyDescent="0.2">
      <c r="B35" s="50"/>
      <c r="C35" s="14"/>
      <c r="D35" s="22"/>
      <c r="E35" s="22"/>
      <c r="F35" s="22"/>
      <c r="G35" s="41"/>
      <c r="H35" s="17" t="str">
        <f t="shared" si="0"/>
        <v/>
      </c>
      <c r="I35" s="42"/>
    </row>
    <row r="36" spans="2:9" ht="25.5" x14ac:dyDescent="0.2">
      <c r="B36" s="50" t="s">
        <v>805</v>
      </c>
      <c r="C36" s="14" t="s">
        <v>803</v>
      </c>
      <c r="D36" s="22" t="s">
        <v>38</v>
      </c>
      <c r="E36" s="22"/>
      <c r="F36" s="22"/>
      <c r="G36" s="41"/>
      <c r="H36" s="17">
        <f t="shared" si="0"/>
        <v>0</v>
      </c>
      <c r="I36" s="42"/>
    </row>
    <row r="37" spans="2:9" x14ac:dyDescent="0.2">
      <c r="B37" s="50"/>
      <c r="C37" s="14"/>
      <c r="D37" s="22"/>
      <c r="E37" s="22"/>
      <c r="F37" s="22"/>
      <c r="G37" s="39"/>
      <c r="H37" s="17" t="str">
        <f t="shared" si="0"/>
        <v/>
      </c>
      <c r="I37" s="42"/>
    </row>
    <row r="38" spans="2:9" x14ac:dyDescent="0.2">
      <c r="B38" s="50" t="s">
        <v>806</v>
      </c>
      <c r="C38" s="14" t="s">
        <v>807</v>
      </c>
      <c r="D38" s="22"/>
      <c r="E38" s="22"/>
      <c r="F38" s="22"/>
      <c r="G38" s="39"/>
      <c r="H38" s="17" t="str">
        <f t="shared" si="0"/>
        <v/>
      </c>
      <c r="I38" s="42"/>
    </row>
    <row r="39" spans="2:9" x14ac:dyDescent="0.2">
      <c r="B39" s="50"/>
      <c r="C39" s="14"/>
      <c r="D39" s="22"/>
      <c r="E39" s="22"/>
      <c r="F39" s="22"/>
      <c r="G39" s="39"/>
      <c r="H39" s="17" t="str">
        <f t="shared" si="0"/>
        <v/>
      </c>
      <c r="I39" s="42"/>
    </row>
    <row r="40" spans="2:9" x14ac:dyDescent="0.2">
      <c r="B40" s="50" t="s">
        <v>810</v>
      </c>
      <c r="C40" s="14" t="s">
        <v>808</v>
      </c>
      <c r="D40" s="22" t="s">
        <v>38</v>
      </c>
      <c r="E40" s="22"/>
      <c r="F40" s="22"/>
      <c r="G40" s="39"/>
      <c r="H40" s="17">
        <f t="shared" si="0"/>
        <v>0</v>
      </c>
      <c r="I40" s="42"/>
    </row>
    <row r="41" spans="2:9" x14ac:dyDescent="0.2">
      <c r="B41" s="50"/>
      <c r="C41" s="14"/>
      <c r="D41" s="22"/>
      <c r="E41" s="22"/>
      <c r="F41" s="22"/>
      <c r="G41" s="39"/>
      <c r="H41" s="17" t="str">
        <f t="shared" si="0"/>
        <v/>
      </c>
      <c r="I41" s="42"/>
    </row>
    <row r="42" spans="2:9" x14ac:dyDescent="0.2">
      <c r="B42" s="50" t="s">
        <v>811</v>
      </c>
      <c r="C42" s="14" t="s">
        <v>809</v>
      </c>
      <c r="D42" s="22" t="s">
        <v>38</v>
      </c>
      <c r="E42" s="22"/>
      <c r="F42" s="22"/>
      <c r="G42" s="39"/>
      <c r="H42" s="17">
        <f t="shared" si="0"/>
        <v>0</v>
      </c>
      <c r="I42" s="42"/>
    </row>
    <row r="43" spans="2:9" x14ac:dyDescent="0.2">
      <c r="B43" s="50"/>
      <c r="C43" s="14"/>
      <c r="D43" s="22"/>
      <c r="E43" s="22"/>
      <c r="F43" s="22"/>
      <c r="G43" s="39"/>
      <c r="H43" s="17" t="str">
        <f t="shared" si="0"/>
        <v/>
      </c>
      <c r="I43" s="42"/>
    </row>
    <row r="44" spans="2:9" ht="25.5" x14ac:dyDescent="0.2">
      <c r="B44" s="50" t="s">
        <v>814</v>
      </c>
      <c r="C44" s="14" t="s">
        <v>812</v>
      </c>
      <c r="D44" s="22" t="s">
        <v>38</v>
      </c>
      <c r="E44" s="22"/>
      <c r="F44" s="22"/>
      <c r="G44" s="39"/>
      <c r="H44" s="17">
        <f t="shared" si="0"/>
        <v>0</v>
      </c>
      <c r="I44" s="42"/>
    </row>
    <row r="45" spans="2:9" x14ac:dyDescent="0.2">
      <c r="B45" s="50"/>
      <c r="C45" s="14"/>
      <c r="D45" s="22"/>
      <c r="E45" s="22"/>
      <c r="F45" s="22"/>
      <c r="G45" s="48"/>
      <c r="H45" s="17" t="str">
        <f t="shared" si="0"/>
        <v/>
      </c>
      <c r="I45" s="42"/>
    </row>
    <row r="46" spans="2:9" ht="25.5" x14ac:dyDescent="0.2">
      <c r="B46" s="50" t="s">
        <v>815</v>
      </c>
      <c r="C46" s="14" t="s">
        <v>813</v>
      </c>
      <c r="D46" s="22" t="s">
        <v>38</v>
      </c>
      <c r="E46" s="22"/>
      <c r="F46" s="22"/>
      <c r="G46" s="48"/>
      <c r="H46" s="17">
        <f t="shared" si="0"/>
        <v>0</v>
      </c>
      <c r="I46" s="42"/>
    </row>
    <row r="47" spans="2:9" x14ac:dyDescent="0.2">
      <c r="B47" s="50"/>
      <c r="C47" s="14"/>
      <c r="D47" s="22"/>
      <c r="E47" s="22"/>
      <c r="F47" s="22"/>
      <c r="G47" s="39"/>
      <c r="H47" s="17" t="str">
        <f t="shared" si="0"/>
        <v/>
      </c>
      <c r="I47" s="42"/>
    </row>
    <row r="48" spans="2:9" x14ac:dyDescent="0.2">
      <c r="B48" s="50" t="s">
        <v>816</v>
      </c>
      <c r="C48" s="14" t="s">
        <v>817</v>
      </c>
      <c r="D48" s="22"/>
      <c r="E48" s="22"/>
      <c r="F48" s="22"/>
      <c r="G48" s="39"/>
      <c r="H48" s="17" t="str">
        <f t="shared" si="0"/>
        <v/>
      </c>
      <c r="I48" s="42"/>
    </row>
    <row r="49" spans="2:9" x14ac:dyDescent="0.2">
      <c r="B49" s="50"/>
      <c r="C49" s="14"/>
      <c r="D49" s="22"/>
      <c r="E49" s="22"/>
      <c r="F49" s="22"/>
      <c r="G49" s="39"/>
      <c r="H49" s="17" t="str">
        <f t="shared" si="0"/>
        <v/>
      </c>
      <c r="I49" s="42"/>
    </row>
    <row r="50" spans="2:9" x14ac:dyDescent="0.2">
      <c r="B50" s="50" t="s">
        <v>818</v>
      </c>
      <c r="C50" s="14" t="s">
        <v>820</v>
      </c>
      <c r="D50" s="22" t="s">
        <v>38</v>
      </c>
      <c r="E50" s="22"/>
      <c r="F50" s="22"/>
      <c r="G50" s="39"/>
      <c r="H50" s="17">
        <f t="shared" si="0"/>
        <v>0</v>
      </c>
      <c r="I50" s="42"/>
    </row>
    <row r="51" spans="2:9" x14ac:dyDescent="0.2">
      <c r="B51" s="50"/>
      <c r="C51" s="14"/>
      <c r="D51" s="22"/>
      <c r="E51" s="22"/>
      <c r="F51" s="22"/>
      <c r="G51" s="39"/>
      <c r="H51" s="17" t="str">
        <f t="shared" si="0"/>
        <v/>
      </c>
      <c r="I51" s="42"/>
    </row>
    <row r="52" spans="2:9" x14ac:dyDescent="0.2">
      <c r="B52" s="50" t="s">
        <v>819</v>
      </c>
      <c r="C52" s="14" t="s">
        <v>821</v>
      </c>
      <c r="D52" s="22" t="s">
        <v>38</v>
      </c>
      <c r="E52" s="22"/>
      <c r="F52" s="22"/>
      <c r="G52" s="39"/>
      <c r="H52" s="17">
        <f t="shared" si="0"/>
        <v>0</v>
      </c>
      <c r="I52" s="42"/>
    </row>
    <row r="53" spans="2:9" x14ac:dyDescent="0.2">
      <c r="B53" s="50"/>
      <c r="C53" s="14"/>
      <c r="D53" s="38"/>
      <c r="E53" s="38"/>
      <c r="F53" s="38"/>
      <c r="G53" s="39"/>
      <c r="H53" s="17" t="str">
        <f t="shared" si="0"/>
        <v/>
      </c>
    </row>
    <row r="54" spans="2:9" x14ac:dyDescent="0.2">
      <c r="B54" s="50" t="s">
        <v>822</v>
      </c>
      <c r="C54" s="14" t="s">
        <v>823</v>
      </c>
      <c r="D54" s="22" t="s">
        <v>38</v>
      </c>
      <c r="E54" s="22"/>
      <c r="F54" s="22"/>
      <c r="G54" s="39"/>
      <c r="H54" s="17">
        <f t="shared" si="0"/>
        <v>0</v>
      </c>
      <c r="I54" s="42"/>
    </row>
    <row r="55" spans="2:9" x14ac:dyDescent="0.2">
      <c r="B55" s="50"/>
      <c r="C55" s="14"/>
      <c r="D55" s="38"/>
      <c r="E55" s="38"/>
      <c r="F55" s="38"/>
      <c r="G55" s="39"/>
      <c r="H55" s="17" t="str">
        <f t="shared" si="0"/>
        <v/>
      </c>
      <c r="I55" s="49"/>
    </row>
    <row r="56" spans="2:9" x14ac:dyDescent="0.2">
      <c r="B56" s="50" t="s">
        <v>824</v>
      </c>
      <c r="C56" s="14" t="s">
        <v>825</v>
      </c>
      <c r="D56" s="22"/>
      <c r="E56" s="38"/>
      <c r="F56" s="38"/>
      <c r="G56" s="39"/>
      <c r="H56" s="17" t="str">
        <f t="shared" si="0"/>
        <v/>
      </c>
    </row>
    <row r="57" spans="2:9" x14ac:dyDescent="0.2">
      <c r="B57" s="50"/>
      <c r="C57" s="14"/>
      <c r="D57" s="22"/>
      <c r="E57" s="22"/>
      <c r="F57" s="22"/>
      <c r="G57" s="39"/>
      <c r="H57" s="17" t="str">
        <f t="shared" si="0"/>
        <v/>
      </c>
      <c r="I57" s="42"/>
    </row>
    <row r="58" spans="2:9" x14ac:dyDescent="0.2">
      <c r="B58" s="50" t="s">
        <v>828</v>
      </c>
      <c r="C58" s="14" t="s">
        <v>826</v>
      </c>
      <c r="D58" s="22" t="s">
        <v>38</v>
      </c>
      <c r="E58" s="22"/>
      <c r="F58" s="22"/>
      <c r="G58" s="39"/>
      <c r="H58" s="17">
        <f t="shared" si="0"/>
        <v>0</v>
      </c>
      <c r="I58" s="42"/>
    </row>
    <row r="59" spans="2:9" x14ac:dyDescent="0.2">
      <c r="B59" s="50"/>
      <c r="C59" s="14"/>
      <c r="D59" s="22"/>
      <c r="E59" s="22"/>
      <c r="F59" s="22"/>
      <c r="G59" s="39"/>
      <c r="H59" s="17" t="str">
        <f t="shared" si="0"/>
        <v/>
      </c>
      <c r="I59" s="42"/>
    </row>
    <row r="60" spans="2:9" x14ac:dyDescent="0.2">
      <c r="B60" s="50" t="s">
        <v>829</v>
      </c>
      <c r="C60" s="14" t="s">
        <v>827</v>
      </c>
      <c r="D60" s="22" t="s">
        <v>38</v>
      </c>
      <c r="E60" s="22"/>
      <c r="F60" s="22"/>
      <c r="G60" s="39"/>
      <c r="H60" s="17">
        <f t="shared" si="0"/>
        <v>0</v>
      </c>
      <c r="I60" s="42"/>
    </row>
    <row r="61" spans="2:9" x14ac:dyDescent="0.2">
      <c r="B61" s="50"/>
      <c r="C61" s="14"/>
      <c r="D61" s="22"/>
      <c r="E61" s="22"/>
      <c r="F61" s="22"/>
      <c r="G61" s="39"/>
      <c r="H61" s="17" t="str">
        <f t="shared" si="0"/>
        <v/>
      </c>
      <c r="I61" s="42"/>
    </row>
    <row r="62" spans="2:9" x14ac:dyDescent="0.2">
      <c r="B62" s="50" t="s">
        <v>830</v>
      </c>
      <c r="C62" s="14" t="s">
        <v>834</v>
      </c>
      <c r="D62" s="22"/>
      <c r="E62" s="22"/>
      <c r="F62" s="22"/>
      <c r="G62" s="39"/>
      <c r="H62" s="17" t="str">
        <f t="shared" si="0"/>
        <v/>
      </c>
      <c r="I62" s="42"/>
    </row>
    <row r="63" spans="2:9" x14ac:dyDescent="0.2">
      <c r="B63" s="50"/>
      <c r="C63" s="14"/>
      <c r="D63" s="22"/>
      <c r="E63" s="22"/>
      <c r="F63" s="22"/>
      <c r="G63" s="39"/>
      <c r="H63" s="17" t="str">
        <f t="shared" si="0"/>
        <v/>
      </c>
      <c r="I63" s="42"/>
    </row>
    <row r="64" spans="2:9" x14ac:dyDescent="0.2">
      <c r="B64" s="50" t="s">
        <v>831</v>
      </c>
      <c r="C64" s="14" t="s">
        <v>835</v>
      </c>
      <c r="D64" s="22" t="s">
        <v>6</v>
      </c>
      <c r="E64" s="22"/>
      <c r="F64" s="22"/>
      <c r="G64" s="39"/>
      <c r="H64" s="17">
        <f t="shared" si="0"/>
        <v>0</v>
      </c>
      <c r="I64" s="42"/>
    </row>
    <row r="65" spans="2:9" x14ac:dyDescent="0.2">
      <c r="B65" s="50"/>
      <c r="C65" s="14"/>
      <c r="D65" s="22"/>
      <c r="E65" s="22"/>
      <c r="F65" s="22"/>
      <c r="G65" s="39"/>
      <c r="H65" s="17" t="str">
        <f t="shared" si="0"/>
        <v/>
      </c>
      <c r="I65" s="42"/>
    </row>
    <row r="66" spans="2:9" x14ac:dyDescent="0.2">
      <c r="B66" s="50" t="s">
        <v>832</v>
      </c>
      <c r="C66" s="14" t="s">
        <v>835</v>
      </c>
      <c r="D66" s="22" t="s">
        <v>38</v>
      </c>
      <c r="E66" s="22"/>
      <c r="F66" s="22"/>
      <c r="G66" s="39"/>
      <c r="H66" s="17">
        <f t="shared" si="0"/>
        <v>0</v>
      </c>
      <c r="I66" s="42"/>
    </row>
    <row r="67" spans="2:9" x14ac:dyDescent="0.2">
      <c r="B67" s="50"/>
      <c r="C67" s="14"/>
      <c r="D67" s="22"/>
      <c r="E67" s="22"/>
      <c r="F67" s="22"/>
      <c r="G67" s="39"/>
      <c r="H67" s="17" t="str">
        <f t="shared" si="0"/>
        <v/>
      </c>
      <c r="I67" s="42"/>
    </row>
    <row r="68" spans="2:9" ht="14.25" x14ac:dyDescent="0.2">
      <c r="B68" s="50" t="s">
        <v>833</v>
      </c>
      <c r="C68" s="14" t="s">
        <v>835</v>
      </c>
      <c r="D68" s="22" t="s">
        <v>86</v>
      </c>
      <c r="E68" s="22"/>
      <c r="F68" s="22"/>
      <c r="G68" s="39"/>
      <c r="H68" s="17">
        <f t="shared" si="0"/>
        <v>0</v>
      </c>
      <c r="I68" s="42"/>
    </row>
    <row r="69" spans="2:9" x14ac:dyDescent="0.2">
      <c r="B69" s="50"/>
      <c r="C69" s="14"/>
      <c r="D69" s="22"/>
      <c r="E69" s="22"/>
      <c r="F69" s="22"/>
      <c r="G69" s="39"/>
      <c r="H69" s="17" t="str">
        <f t="shared" si="0"/>
        <v/>
      </c>
      <c r="I69" s="42"/>
    </row>
    <row r="70" spans="2:9" x14ac:dyDescent="0.2">
      <c r="B70" s="50"/>
      <c r="C70" s="14"/>
      <c r="D70" s="22"/>
      <c r="E70" s="22"/>
      <c r="F70" s="22"/>
      <c r="G70" s="39"/>
      <c r="H70" s="17" t="str">
        <f t="shared" si="0"/>
        <v/>
      </c>
      <c r="I70" s="42"/>
    </row>
    <row r="71" spans="2:9" x14ac:dyDescent="0.2">
      <c r="B71" s="50"/>
      <c r="C71" s="14"/>
      <c r="D71" s="22"/>
      <c r="E71" s="22"/>
      <c r="F71" s="22"/>
      <c r="G71" s="39"/>
      <c r="H71" s="17" t="str">
        <f t="shared" si="0"/>
        <v/>
      </c>
      <c r="I71" s="42"/>
    </row>
    <row r="72" spans="2:9" s="30" customFormat="1" ht="19.5" customHeight="1" x14ac:dyDescent="0.2">
      <c r="B72" s="106" t="str">
        <f>$B$10</f>
        <v>C14.9</v>
      </c>
      <c r="C72" s="31" t="s">
        <v>14</v>
      </c>
      <c r="D72" s="32"/>
      <c r="E72" s="32"/>
      <c r="F72" s="33"/>
      <c r="G72" s="32"/>
      <c r="H72" s="34">
        <f>SUM(H9:H71)</f>
        <v>0</v>
      </c>
      <c r="I72" s="35"/>
    </row>
    <row r="73" spans="2:9" x14ac:dyDescent="0.2">
      <c r="B73" s="449" t="str">
        <f>Client1</f>
        <v>Province of KwaZulu-Natal</v>
      </c>
      <c r="C73" s="449"/>
      <c r="D73" s="449"/>
      <c r="E73" s="449"/>
      <c r="F73" s="450" t="str">
        <f>"Contract No. "&amp;ContractNo</f>
        <v>Contract No. ZNB01127/00000/00/HOD/INF/21/T</v>
      </c>
      <c r="G73" s="450"/>
      <c r="H73" s="450"/>
    </row>
    <row r="74" spans="2:9" x14ac:dyDescent="0.2">
      <c r="B74" s="449" t="str">
        <f>Client2</f>
        <v>Department of Transport</v>
      </c>
      <c r="C74" s="449"/>
      <c r="D74" s="449"/>
      <c r="E74" s="449"/>
      <c r="F74" s="450"/>
      <c r="G74" s="450"/>
      <c r="H74" s="450"/>
    </row>
    <row r="75" spans="2:9" x14ac:dyDescent="0.2">
      <c r="B75" s="452"/>
      <c r="C75" s="452"/>
      <c r="D75" s="452"/>
      <c r="E75" s="452"/>
      <c r="F75" s="451"/>
      <c r="G75" s="451"/>
      <c r="H75" s="451"/>
    </row>
    <row r="76" spans="2:9" x14ac:dyDescent="0.2">
      <c r="B76" s="443" t="s">
        <v>8</v>
      </c>
      <c r="C76" s="444"/>
      <c r="D76" s="444"/>
      <c r="E76" s="444"/>
      <c r="F76" s="444"/>
      <c r="G76" s="444"/>
      <c r="H76" s="453" t="str">
        <f>$H$4</f>
        <v>CHAPTER C14.9</v>
      </c>
      <c r="I76" s="6"/>
    </row>
    <row r="77" spans="2:9" x14ac:dyDescent="0.2">
      <c r="B77" s="445" t="str">
        <f>ContractDescription</f>
        <v>REHABILITATION OF PROVINCIAL ROAD P47-3 (KM 38.00 TO KM 48.00) IN THE EMPANGENI REGION</v>
      </c>
      <c r="C77" s="446"/>
      <c r="D77" s="446"/>
      <c r="E77" s="446"/>
      <c r="F77" s="446"/>
      <c r="G77" s="446"/>
      <c r="H77" s="450"/>
      <c r="I77" s="8"/>
    </row>
    <row r="78" spans="2:9" x14ac:dyDescent="0.2">
      <c r="B78" s="445"/>
      <c r="C78" s="446"/>
      <c r="D78" s="446"/>
      <c r="E78" s="446"/>
      <c r="F78" s="446"/>
      <c r="G78" s="446"/>
      <c r="H78" s="450"/>
      <c r="I78" s="8"/>
    </row>
    <row r="79" spans="2:9" x14ac:dyDescent="0.2">
      <c r="B79" s="447"/>
      <c r="C79" s="448"/>
      <c r="D79" s="448"/>
      <c r="E79" s="448"/>
      <c r="F79" s="448"/>
      <c r="G79" s="448"/>
      <c r="H79" s="451"/>
      <c r="I79" s="8"/>
    </row>
    <row r="80" spans="2:9" s="9" customFormat="1" ht="24.95" customHeight="1" x14ac:dyDescent="0.2">
      <c r="B80" s="72" t="s">
        <v>0</v>
      </c>
      <c r="C80" s="11" t="s">
        <v>1</v>
      </c>
      <c r="D80" s="11" t="s">
        <v>2</v>
      </c>
      <c r="E80" s="11" t="s">
        <v>10</v>
      </c>
      <c r="F80" s="11" t="s">
        <v>3</v>
      </c>
      <c r="G80" s="11" t="s">
        <v>4</v>
      </c>
      <c r="H80" s="11" t="s">
        <v>5</v>
      </c>
      <c r="I80" s="12"/>
    </row>
    <row r="81" spans="2:9" s="30" customFormat="1" ht="19.5" customHeight="1" x14ac:dyDescent="0.2">
      <c r="B81" s="76"/>
      <c r="C81" s="31" t="s">
        <v>29</v>
      </c>
      <c r="D81" s="32"/>
      <c r="E81" s="32"/>
      <c r="F81" s="33"/>
      <c r="G81" s="32"/>
      <c r="H81" s="34">
        <f>H72</f>
        <v>0</v>
      </c>
      <c r="I81" s="35"/>
    </row>
    <row r="82" spans="2:9" x14ac:dyDescent="0.2">
      <c r="B82" s="50"/>
      <c r="C82" s="14"/>
      <c r="D82" s="22"/>
      <c r="E82" s="22"/>
      <c r="F82" s="22"/>
      <c r="G82" s="39"/>
      <c r="H82" s="17" t="str">
        <f t="shared" ref="H82:H144" si="1">IF(D82="","",F82*G82)</f>
        <v/>
      </c>
      <c r="I82" s="42"/>
    </row>
    <row r="83" spans="2:9" x14ac:dyDescent="0.2">
      <c r="B83" s="50" t="s">
        <v>837</v>
      </c>
      <c r="C83" s="14" t="s">
        <v>836</v>
      </c>
      <c r="D83" s="22"/>
      <c r="E83" s="22"/>
      <c r="F83" s="22"/>
      <c r="G83" s="39"/>
      <c r="H83" s="17" t="str">
        <f t="shared" si="1"/>
        <v/>
      </c>
      <c r="I83" s="42"/>
    </row>
    <row r="84" spans="2:9" x14ac:dyDescent="0.2">
      <c r="B84" s="50"/>
      <c r="C84" s="14"/>
      <c r="D84" s="22"/>
      <c r="E84" s="22"/>
      <c r="F84" s="22"/>
      <c r="G84" s="39"/>
      <c r="H84" s="17" t="str">
        <f t="shared" si="1"/>
        <v/>
      </c>
      <c r="I84" s="42"/>
    </row>
    <row r="85" spans="2:9" x14ac:dyDescent="0.2">
      <c r="B85" s="50" t="s">
        <v>838</v>
      </c>
      <c r="C85" s="14" t="s">
        <v>835</v>
      </c>
      <c r="D85" s="22" t="s">
        <v>6</v>
      </c>
      <c r="E85" s="22"/>
      <c r="F85" s="22"/>
      <c r="G85" s="39"/>
      <c r="H85" s="17">
        <f t="shared" si="1"/>
        <v>0</v>
      </c>
      <c r="I85" s="42"/>
    </row>
    <row r="86" spans="2:9" x14ac:dyDescent="0.2">
      <c r="B86" s="50"/>
      <c r="C86" s="14"/>
      <c r="D86" s="22"/>
      <c r="E86" s="22"/>
      <c r="F86" s="22"/>
      <c r="G86" s="39"/>
      <c r="H86" s="17" t="str">
        <f t="shared" si="1"/>
        <v/>
      </c>
      <c r="I86" s="42"/>
    </row>
    <row r="87" spans="2:9" ht="14.25" x14ac:dyDescent="0.2">
      <c r="B87" s="50" t="s">
        <v>839</v>
      </c>
      <c r="C87" s="14" t="s">
        <v>835</v>
      </c>
      <c r="D87" s="22" t="s">
        <v>86</v>
      </c>
      <c r="E87" s="22"/>
      <c r="F87" s="22"/>
      <c r="G87" s="39"/>
      <c r="H87" s="17">
        <f t="shared" si="1"/>
        <v>0</v>
      </c>
      <c r="I87" s="42"/>
    </row>
    <row r="88" spans="2:9" x14ac:dyDescent="0.2">
      <c r="B88" s="50"/>
      <c r="C88" s="14"/>
      <c r="D88" s="22"/>
      <c r="E88" s="22"/>
      <c r="F88" s="22"/>
      <c r="G88" s="39"/>
      <c r="H88" s="17" t="str">
        <f t="shared" si="1"/>
        <v/>
      </c>
      <c r="I88" s="42"/>
    </row>
    <row r="89" spans="2:9" x14ac:dyDescent="0.2">
      <c r="B89" s="50" t="s">
        <v>840</v>
      </c>
      <c r="C89" s="14" t="s">
        <v>841</v>
      </c>
      <c r="D89" s="22" t="s">
        <v>1419</v>
      </c>
      <c r="E89" s="22"/>
      <c r="F89" s="22"/>
      <c r="G89" s="39"/>
      <c r="H89" s="17">
        <f t="shared" si="1"/>
        <v>0</v>
      </c>
      <c r="I89" s="42"/>
    </row>
    <row r="90" spans="2:9" x14ac:dyDescent="0.2">
      <c r="B90" s="50"/>
      <c r="C90" s="14"/>
      <c r="D90" s="22"/>
      <c r="E90" s="22"/>
      <c r="F90" s="22"/>
      <c r="G90" s="39"/>
      <c r="H90" s="17" t="str">
        <f t="shared" si="1"/>
        <v/>
      </c>
      <c r="I90" s="42"/>
    </row>
    <row r="91" spans="2:9" x14ac:dyDescent="0.2">
      <c r="B91" s="50"/>
      <c r="C91" s="14"/>
      <c r="D91" s="22"/>
      <c r="E91" s="22"/>
      <c r="F91" s="22"/>
      <c r="G91" s="39"/>
      <c r="H91" s="17" t="str">
        <f t="shared" si="1"/>
        <v/>
      </c>
      <c r="I91" s="42"/>
    </row>
    <row r="92" spans="2:9" x14ac:dyDescent="0.2">
      <c r="B92" s="50"/>
      <c r="C92" s="14"/>
      <c r="D92" s="22"/>
      <c r="E92" s="22"/>
      <c r="F92" s="22"/>
      <c r="G92" s="39"/>
      <c r="H92" s="17" t="str">
        <f t="shared" si="1"/>
        <v/>
      </c>
      <c r="I92" s="42"/>
    </row>
    <row r="93" spans="2:9" x14ac:dyDescent="0.2">
      <c r="B93" s="50"/>
      <c r="C93" s="14"/>
      <c r="D93" s="22"/>
      <c r="E93" s="22"/>
      <c r="F93" s="22"/>
      <c r="G93" s="39"/>
      <c r="H93" s="17" t="str">
        <f t="shared" si="1"/>
        <v/>
      </c>
      <c r="I93" s="42"/>
    </row>
    <row r="94" spans="2:9" x14ac:dyDescent="0.2">
      <c r="B94" s="50"/>
      <c r="C94" s="14"/>
      <c r="D94" s="22"/>
      <c r="E94" s="22"/>
      <c r="F94" s="22"/>
      <c r="G94" s="39"/>
      <c r="H94" s="17" t="str">
        <f t="shared" si="1"/>
        <v/>
      </c>
      <c r="I94" s="42"/>
    </row>
    <row r="95" spans="2:9" x14ac:dyDescent="0.2">
      <c r="B95" s="50"/>
      <c r="C95" s="14"/>
      <c r="D95" s="22"/>
      <c r="E95" s="22"/>
      <c r="F95" s="22"/>
      <c r="G95" s="39"/>
      <c r="H95" s="17" t="str">
        <f t="shared" si="1"/>
        <v/>
      </c>
      <c r="I95" s="42"/>
    </row>
    <row r="96" spans="2:9" x14ac:dyDescent="0.2">
      <c r="B96" s="50"/>
      <c r="C96" s="14"/>
      <c r="D96" s="22"/>
      <c r="E96" s="22"/>
      <c r="F96" s="22"/>
      <c r="G96" s="39"/>
      <c r="H96" s="17" t="str">
        <f t="shared" si="1"/>
        <v/>
      </c>
      <c r="I96" s="42"/>
    </row>
    <row r="97" spans="2:9" x14ac:dyDescent="0.2">
      <c r="B97" s="50"/>
      <c r="C97" s="14"/>
      <c r="D97" s="22"/>
      <c r="E97" s="22"/>
      <c r="F97" s="22"/>
      <c r="G97" s="39"/>
      <c r="H97" s="17" t="str">
        <f t="shared" si="1"/>
        <v/>
      </c>
      <c r="I97" s="42"/>
    </row>
    <row r="98" spans="2:9" x14ac:dyDescent="0.2">
      <c r="B98" s="50"/>
      <c r="C98" s="14"/>
      <c r="D98" s="22"/>
      <c r="E98" s="22"/>
      <c r="F98" s="22"/>
      <c r="G98" s="39"/>
      <c r="H98" s="17" t="str">
        <f t="shared" si="1"/>
        <v/>
      </c>
      <c r="I98" s="42"/>
    </row>
    <row r="99" spans="2:9" x14ac:dyDescent="0.2">
      <c r="B99" s="50"/>
      <c r="C99" s="14"/>
      <c r="D99" s="22"/>
      <c r="E99" s="22"/>
      <c r="F99" s="22"/>
      <c r="G99" s="39"/>
      <c r="H99" s="17" t="str">
        <f t="shared" si="1"/>
        <v/>
      </c>
      <c r="I99" s="42"/>
    </row>
    <row r="100" spans="2:9" x14ac:dyDescent="0.2">
      <c r="B100" s="50"/>
      <c r="C100" s="14"/>
      <c r="D100" s="22"/>
      <c r="E100" s="22"/>
      <c r="F100" s="22"/>
      <c r="G100" s="39"/>
      <c r="H100" s="17" t="str">
        <f t="shared" si="1"/>
        <v/>
      </c>
      <c r="I100" s="42"/>
    </row>
    <row r="101" spans="2:9" x14ac:dyDescent="0.2">
      <c r="B101" s="50"/>
      <c r="C101" s="14"/>
      <c r="D101" s="22"/>
      <c r="E101" s="22"/>
      <c r="F101" s="22"/>
      <c r="G101" s="39"/>
      <c r="H101" s="17" t="str">
        <f t="shared" si="1"/>
        <v/>
      </c>
      <c r="I101" s="42"/>
    </row>
    <row r="102" spans="2:9" x14ac:dyDescent="0.2">
      <c r="B102" s="50"/>
      <c r="C102" s="14"/>
      <c r="D102" s="22"/>
      <c r="E102" s="22"/>
      <c r="F102" s="22"/>
      <c r="G102" s="39"/>
      <c r="H102" s="17" t="str">
        <f t="shared" si="1"/>
        <v/>
      </c>
      <c r="I102" s="42"/>
    </row>
    <row r="103" spans="2:9" x14ac:dyDescent="0.2">
      <c r="B103" s="50"/>
      <c r="C103" s="14"/>
      <c r="D103" s="22"/>
      <c r="E103" s="22"/>
      <c r="F103" s="22"/>
      <c r="G103" s="39"/>
      <c r="H103" s="17" t="str">
        <f t="shared" si="1"/>
        <v/>
      </c>
      <c r="I103" s="42"/>
    </row>
    <row r="104" spans="2:9" x14ac:dyDescent="0.2">
      <c r="B104" s="50"/>
      <c r="C104" s="14"/>
      <c r="D104" s="22"/>
      <c r="E104" s="22"/>
      <c r="F104" s="22"/>
      <c r="G104" s="39"/>
      <c r="H104" s="17" t="str">
        <f t="shared" si="1"/>
        <v/>
      </c>
      <c r="I104" s="42"/>
    </row>
    <row r="105" spans="2:9" x14ac:dyDescent="0.2">
      <c r="B105" s="50"/>
      <c r="C105" s="14"/>
      <c r="D105" s="22"/>
      <c r="E105" s="22"/>
      <c r="F105" s="22"/>
      <c r="G105" s="39"/>
      <c r="H105" s="17" t="str">
        <f t="shared" si="1"/>
        <v/>
      </c>
      <c r="I105" s="42"/>
    </row>
    <row r="106" spans="2:9" x14ac:dyDescent="0.2">
      <c r="B106" s="50"/>
      <c r="C106" s="14"/>
      <c r="D106" s="22"/>
      <c r="E106" s="22"/>
      <c r="F106" s="22"/>
      <c r="G106" s="39"/>
      <c r="H106" s="17" t="str">
        <f t="shared" si="1"/>
        <v/>
      </c>
      <c r="I106" s="42"/>
    </row>
    <row r="107" spans="2:9" x14ac:dyDescent="0.2">
      <c r="B107" s="50"/>
      <c r="C107" s="14"/>
      <c r="D107" s="22"/>
      <c r="E107" s="22"/>
      <c r="F107" s="22"/>
      <c r="G107" s="39"/>
      <c r="H107" s="17" t="str">
        <f t="shared" si="1"/>
        <v/>
      </c>
      <c r="I107" s="42"/>
    </row>
    <row r="108" spans="2:9" x14ac:dyDescent="0.2">
      <c r="B108" s="50"/>
      <c r="C108" s="14"/>
      <c r="D108" s="22"/>
      <c r="E108" s="22"/>
      <c r="F108" s="22"/>
      <c r="G108" s="39"/>
      <c r="H108" s="17" t="str">
        <f t="shared" si="1"/>
        <v/>
      </c>
      <c r="I108" s="42"/>
    </row>
    <row r="109" spans="2:9" x14ac:dyDescent="0.2">
      <c r="B109" s="50"/>
      <c r="C109" s="14"/>
      <c r="D109" s="22"/>
      <c r="E109" s="22"/>
      <c r="F109" s="22"/>
      <c r="G109" s="39"/>
      <c r="H109" s="17" t="str">
        <f t="shared" si="1"/>
        <v/>
      </c>
      <c r="I109" s="42"/>
    </row>
    <row r="110" spans="2:9" x14ac:dyDescent="0.2">
      <c r="B110" s="50"/>
      <c r="C110" s="14"/>
      <c r="D110" s="22"/>
      <c r="E110" s="22"/>
      <c r="F110" s="22"/>
      <c r="G110" s="39"/>
      <c r="H110" s="17" t="str">
        <f t="shared" si="1"/>
        <v/>
      </c>
      <c r="I110" s="42"/>
    </row>
    <row r="111" spans="2:9" x14ac:dyDescent="0.2">
      <c r="B111" s="50"/>
      <c r="C111" s="14"/>
      <c r="D111" s="22"/>
      <c r="E111" s="22"/>
      <c r="F111" s="22"/>
      <c r="G111" s="39"/>
      <c r="H111" s="17" t="str">
        <f t="shared" si="1"/>
        <v/>
      </c>
      <c r="I111" s="42"/>
    </row>
    <row r="112" spans="2:9" x14ac:dyDescent="0.2">
      <c r="B112" s="50"/>
      <c r="C112" s="14"/>
      <c r="D112" s="22"/>
      <c r="E112" s="22"/>
      <c r="F112" s="22"/>
      <c r="G112" s="39"/>
      <c r="H112" s="17" t="str">
        <f t="shared" si="1"/>
        <v/>
      </c>
      <c r="I112" s="42"/>
    </row>
    <row r="113" spans="2:9" x14ac:dyDescent="0.2">
      <c r="B113" s="50"/>
      <c r="C113" s="14"/>
      <c r="D113" s="22"/>
      <c r="E113" s="22"/>
      <c r="F113" s="22"/>
      <c r="G113" s="39"/>
      <c r="H113" s="17" t="str">
        <f t="shared" si="1"/>
        <v/>
      </c>
      <c r="I113" s="42"/>
    </row>
    <row r="114" spans="2:9" x14ac:dyDescent="0.2">
      <c r="B114" s="50"/>
      <c r="C114" s="14"/>
      <c r="D114" s="22"/>
      <c r="E114" s="22"/>
      <c r="F114" s="22"/>
      <c r="G114" s="39"/>
      <c r="H114" s="17" t="str">
        <f t="shared" si="1"/>
        <v/>
      </c>
      <c r="I114" s="42"/>
    </row>
    <row r="115" spans="2:9" x14ac:dyDescent="0.2">
      <c r="B115" s="50"/>
      <c r="C115" s="14"/>
      <c r="D115" s="22"/>
      <c r="E115" s="22"/>
      <c r="F115" s="22"/>
      <c r="G115" s="39"/>
      <c r="H115" s="17" t="str">
        <f t="shared" si="1"/>
        <v/>
      </c>
      <c r="I115" s="42"/>
    </row>
    <row r="116" spans="2:9" x14ac:dyDescent="0.2">
      <c r="B116" s="50"/>
      <c r="C116" s="14"/>
      <c r="D116" s="22"/>
      <c r="E116" s="22"/>
      <c r="F116" s="22"/>
      <c r="G116" s="39"/>
      <c r="H116" s="17" t="str">
        <f t="shared" si="1"/>
        <v/>
      </c>
      <c r="I116" s="42"/>
    </row>
    <row r="117" spans="2:9" x14ac:dyDescent="0.2">
      <c r="B117" s="50"/>
      <c r="C117" s="14"/>
      <c r="D117" s="22"/>
      <c r="E117" s="22"/>
      <c r="F117" s="22"/>
      <c r="G117" s="39"/>
      <c r="H117" s="17" t="str">
        <f t="shared" si="1"/>
        <v/>
      </c>
      <c r="I117" s="42"/>
    </row>
    <row r="118" spans="2:9" x14ac:dyDescent="0.2">
      <c r="B118" s="50"/>
      <c r="C118" s="14"/>
      <c r="D118" s="22"/>
      <c r="E118" s="22"/>
      <c r="F118" s="22"/>
      <c r="G118" s="39"/>
      <c r="H118" s="17" t="str">
        <f t="shared" si="1"/>
        <v/>
      </c>
      <c r="I118" s="42"/>
    </row>
    <row r="119" spans="2:9" x14ac:dyDescent="0.2">
      <c r="B119" s="71"/>
      <c r="C119" s="20"/>
      <c r="D119" s="22"/>
      <c r="E119" s="22"/>
      <c r="F119" s="22"/>
      <c r="G119" s="39"/>
      <c r="H119" s="17" t="str">
        <f t="shared" si="1"/>
        <v/>
      </c>
      <c r="I119" s="42"/>
    </row>
    <row r="120" spans="2:9" x14ac:dyDescent="0.2">
      <c r="B120" s="50"/>
      <c r="C120" s="14"/>
      <c r="D120" s="22"/>
      <c r="E120" s="22"/>
      <c r="F120" s="22"/>
      <c r="G120" s="39"/>
      <c r="H120" s="17" t="str">
        <f t="shared" si="1"/>
        <v/>
      </c>
      <c r="I120" s="42"/>
    </row>
    <row r="121" spans="2:9" x14ac:dyDescent="0.2">
      <c r="B121" s="50"/>
      <c r="C121" s="14"/>
      <c r="D121" s="22"/>
      <c r="E121" s="22"/>
      <c r="F121" s="22"/>
      <c r="G121" s="39"/>
      <c r="H121" s="17" t="str">
        <f t="shared" si="1"/>
        <v/>
      </c>
      <c r="I121" s="42"/>
    </row>
    <row r="122" spans="2:9" x14ac:dyDescent="0.2">
      <c r="B122" s="50"/>
      <c r="C122" s="14"/>
      <c r="D122" s="22"/>
      <c r="E122" s="22"/>
      <c r="F122" s="22"/>
      <c r="G122" s="39"/>
      <c r="H122" s="17" t="str">
        <f t="shared" si="1"/>
        <v/>
      </c>
      <c r="I122" s="42"/>
    </row>
    <row r="123" spans="2:9" x14ac:dyDescent="0.2">
      <c r="B123" s="50"/>
      <c r="C123" s="14"/>
      <c r="D123" s="22"/>
      <c r="E123" s="22"/>
      <c r="F123" s="22"/>
      <c r="G123" s="39"/>
      <c r="H123" s="17" t="str">
        <f t="shared" si="1"/>
        <v/>
      </c>
      <c r="I123" s="42"/>
    </row>
    <row r="124" spans="2:9" x14ac:dyDescent="0.2">
      <c r="B124" s="50"/>
      <c r="C124" s="14"/>
      <c r="D124" s="22"/>
      <c r="E124" s="22"/>
      <c r="F124" s="22"/>
      <c r="G124" s="39"/>
      <c r="H124" s="17" t="str">
        <f t="shared" si="1"/>
        <v/>
      </c>
      <c r="I124" s="42"/>
    </row>
    <row r="125" spans="2:9" x14ac:dyDescent="0.2">
      <c r="B125" s="50"/>
      <c r="C125" s="14"/>
      <c r="D125" s="22"/>
      <c r="E125" s="22"/>
      <c r="F125" s="22"/>
      <c r="G125" s="39"/>
      <c r="H125" s="17" t="str">
        <f t="shared" si="1"/>
        <v/>
      </c>
      <c r="I125" s="42"/>
    </row>
    <row r="126" spans="2:9" x14ac:dyDescent="0.2">
      <c r="B126" s="50"/>
      <c r="C126" s="14"/>
      <c r="D126" s="22"/>
      <c r="E126" s="22"/>
      <c r="F126" s="22"/>
      <c r="G126" s="39"/>
      <c r="H126" s="17" t="str">
        <f t="shared" si="1"/>
        <v/>
      </c>
      <c r="I126" s="42"/>
    </row>
    <row r="127" spans="2:9" x14ac:dyDescent="0.2">
      <c r="B127" s="50"/>
      <c r="C127" s="14"/>
      <c r="D127" s="22"/>
      <c r="E127" s="22"/>
      <c r="F127" s="22"/>
      <c r="G127" s="39"/>
      <c r="H127" s="17" t="str">
        <f t="shared" si="1"/>
        <v/>
      </c>
      <c r="I127" s="42"/>
    </row>
    <row r="128" spans="2:9" x14ac:dyDescent="0.2">
      <c r="B128" s="50"/>
      <c r="C128" s="14"/>
      <c r="D128" s="22"/>
      <c r="E128" s="22"/>
      <c r="F128" s="22"/>
      <c r="G128" s="39"/>
      <c r="H128" s="17" t="str">
        <f t="shared" si="1"/>
        <v/>
      </c>
      <c r="I128" s="42"/>
    </row>
    <row r="129" spans="2:9" x14ac:dyDescent="0.2">
      <c r="B129" s="50"/>
      <c r="C129" s="14"/>
      <c r="D129" s="22"/>
      <c r="E129" s="22"/>
      <c r="F129" s="22"/>
      <c r="G129" s="39"/>
      <c r="H129" s="17" t="str">
        <f t="shared" si="1"/>
        <v/>
      </c>
      <c r="I129" s="42"/>
    </row>
    <row r="130" spans="2:9" x14ac:dyDescent="0.2">
      <c r="B130" s="50"/>
      <c r="C130" s="14"/>
      <c r="D130" s="22"/>
      <c r="E130" s="22"/>
      <c r="F130" s="22"/>
      <c r="G130" s="39"/>
      <c r="H130" s="17" t="str">
        <f t="shared" si="1"/>
        <v/>
      </c>
      <c r="I130" s="42"/>
    </row>
    <row r="131" spans="2:9" x14ac:dyDescent="0.2">
      <c r="B131" s="50"/>
      <c r="C131" s="14"/>
      <c r="D131" s="22"/>
      <c r="E131" s="22"/>
      <c r="F131" s="22"/>
      <c r="G131" s="39"/>
      <c r="H131" s="17" t="str">
        <f t="shared" si="1"/>
        <v/>
      </c>
      <c r="I131" s="42"/>
    </row>
    <row r="132" spans="2:9" x14ac:dyDescent="0.2">
      <c r="B132" s="50"/>
      <c r="C132" s="14"/>
      <c r="D132" s="22"/>
      <c r="E132" s="22"/>
      <c r="F132" s="22"/>
      <c r="G132" s="39"/>
      <c r="H132" s="17" t="str">
        <f t="shared" si="1"/>
        <v/>
      </c>
      <c r="I132" s="42"/>
    </row>
    <row r="133" spans="2:9" x14ac:dyDescent="0.2">
      <c r="B133" s="50"/>
      <c r="C133" s="14"/>
      <c r="D133" s="22"/>
      <c r="E133" s="22"/>
      <c r="F133" s="22"/>
      <c r="G133" s="39"/>
      <c r="H133" s="17" t="str">
        <f t="shared" si="1"/>
        <v/>
      </c>
      <c r="I133" s="42"/>
    </row>
    <row r="134" spans="2:9" x14ac:dyDescent="0.2">
      <c r="B134" s="50"/>
      <c r="C134" s="14"/>
      <c r="D134" s="22"/>
      <c r="E134" s="22"/>
      <c r="F134" s="22"/>
      <c r="G134" s="39"/>
      <c r="H134" s="17" t="str">
        <f t="shared" si="1"/>
        <v/>
      </c>
      <c r="I134" s="42"/>
    </row>
    <row r="135" spans="2:9" x14ac:dyDescent="0.2">
      <c r="B135" s="50"/>
      <c r="C135" s="14"/>
      <c r="D135" s="22"/>
      <c r="E135" s="22"/>
      <c r="F135" s="22"/>
      <c r="G135" s="39"/>
      <c r="H135" s="17" t="str">
        <f t="shared" si="1"/>
        <v/>
      </c>
      <c r="I135" s="42"/>
    </row>
    <row r="136" spans="2:9" x14ac:dyDescent="0.2">
      <c r="B136" s="50"/>
      <c r="C136" s="14"/>
      <c r="D136" s="22"/>
      <c r="E136" s="22"/>
      <c r="F136" s="22"/>
      <c r="G136" s="39"/>
      <c r="H136" s="17" t="str">
        <f t="shared" si="1"/>
        <v/>
      </c>
      <c r="I136" s="42"/>
    </row>
    <row r="137" spans="2:9" x14ac:dyDescent="0.2">
      <c r="B137" s="50"/>
      <c r="C137" s="14"/>
      <c r="D137" s="22"/>
      <c r="E137" s="22"/>
      <c r="F137" s="22"/>
      <c r="G137" s="39"/>
      <c r="H137" s="17" t="str">
        <f t="shared" si="1"/>
        <v/>
      </c>
      <c r="I137" s="42"/>
    </row>
    <row r="138" spans="2:9" x14ac:dyDescent="0.2">
      <c r="B138" s="50"/>
      <c r="C138" s="14"/>
      <c r="D138" s="22"/>
      <c r="E138" s="22"/>
      <c r="F138" s="22"/>
      <c r="G138" s="39"/>
      <c r="H138" s="17" t="str">
        <f t="shared" si="1"/>
        <v/>
      </c>
      <c r="I138" s="42"/>
    </row>
    <row r="139" spans="2:9" x14ac:dyDescent="0.2">
      <c r="B139" s="50"/>
      <c r="C139" s="14"/>
      <c r="D139" s="22"/>
      <c r="E139" s="22"/>
      <c r="F139" s="22"/>
      <c r="G139" s="39"/>
      <c r="H139" s="17" t="str">
        <f t="shared" si="1"/>
        <v/>
      </c>
      <c r="I139" s="42"/>
    </row>
    <row r="140" spans="2:9" x14ac:dyDescent="0.2">
      <c r="B140" s="50"/>
      <c r="C140" s="14"/>
      <c r="D140" s="22"/>
      <c r="E140" s="22"/>
      <c r="F140" s="22"/>
      <c r="G140" s="39"/>
      <c r="H140" s="17" t="str">
        <f t="shared" si="1"/>
        <v/>
      </c>
      <c r="I140" s="42"/>
    </row>
    <row r="141" spans="2:9" x14ac:dyDescent="0.2">
      <c r="B141" s="50"/>
      <c r="C141" s="14"/>
      <c r="D141" s="22"/>
      <c r="E141" s="22"/>
      <c r="F141" s="22"/>
      <c r="G141" s="39"/>
      <c r="H141" s="17" t="str">
        <f t="shared" si="1"/>
        <v/>
      </c>
      <c r="I141" s="42"/>
    </row>
    <row r="142" spans="2:9" x14ac:dyDescent="0.2">
      <c r="B142" s="50"/>
      <c r="C142" s="14"/>
      <c r="D142" s="22"/>
      <c r="E142" s="22"/>
      <c r="F142" s="22"/>
      <c r="G142" s="39"/>
      <c r="H142" s="17" t="str">
        <f t="shared" si="1"/>
        <v/>
      </c>
      <c r="I142" s="42"/>
    </row>
    <row r="143" spans="2:9" x14ac:dyDescent="0.2">
      <c r="B143" s="50"/>
      <c r="C143" s="14"/>
      <c r="D143" s="22"/>
      <c r="E143" s="22"/>
      <c r="F143" s="22"/>
      <c r="G143" s="39"/>
      <c r="H143" s="17" t="str">
        <f t="shared" si="1"/>
        <v/>
      </c>
      <c r="I143" s="42"/>
    </row>
    <row r="144" spans="2:9" x14ac:dyDescent="0.2">
      <c r="B144" s="50"/>
      <c r="C144" s="14"/>
      <c r="D144" s="22"/>
      <c r="E144" s="22"/>
      <c r="F144" s="22"/>
      <c r="G144" s="39"/>
      <c r="H144" s="17" t="str">
        <f t="shared" si="1"/>
        <v/>
      </c>
      <c r="I144" s="42"/>
    </row>
    <row r="145" spans="2:9" x14ac:dyDescent="0.2">
      <c r="B145" s="50"/>
      <c r="C145" s="14"/>
      <c r="D145" s="22"/>
      <c r="E145" s="22"/>
      <c r="F145" s="22"/>
      <c r="G145" s="39"/>
      <c r="H145" s="17" t="str">
        <f t="shared" ref="H145:H148" si="2">IF(D145="","",F145*G145)</f>
        <v/>
      </c>
      <c r="I145" s="42"/>
    </row>
    <row r="146" spans="2:9" x14ac:dyDescent="0.2">
      <c r="B146" s="50"/>
      <c r="C146" s="14"/>
      <c r="D146" s="22"/>
      <c r="E146" s="22"/>
      <c r="F146" s="22"/>
      <c r="G146" s="39"/>
      <c r="H146" s="17" t="str">
        <f t="shared" si="2"/>
        <v/>
      </c>
      <c r="I146" s="42"/>
    </row>
    <row r="147" spans="2:9" x14ac:dyDescent="0.2">
      <c r="B147" s="50"/>
      <c r="C147" s="14"/>
      <c r="D147" s="22"/>
      <c r="E147" s="22"/>
      <c r="F147" s="22"/>
      <c r="G147" s="39"/>
      <c r="H147" s="17" t="str">
        <f t="shared" si="2"/>
        <v/>
      </c>
      <c r="I147" s="42"/>
    </row>
    <row r="148" spans="2:9" x14ac:dyDescent="0.2">
      <c r="B148" s="50"/>
      <c r="C148" s="14"/>
      <c r="D148" s="22"/>
      <c r="E148" s="22"/>
      <c r="F148" s="22"/>
      <c r="G148" s="39"/>
      <c r="H148" s="17" t="str">
        <f t="shared" si="2"/>
        <v/>
      </c>
      <c r="I148" s="42"/>
    </row>
    <row r="149" spans="2:9" s="30" customFormat="1" ht="24.95" customHeight="1" x14ac:dyDescent="0.2">
      <c r="B149" s="84" t="str">
        <f>$B$10</f>
        <v>C14.9</v>
      </c>
      <c r="C149" s="31" t="s">
        <v>2708</v>
      </c>
      <c r="D149" s="32"/>
      <c r="E149" s="32"/>
      <c r="F149" s="33"/>
      <c r="G149" s="32"/>
      <c r="H149" s="34">
        <f>SUM(H81:H148)</f>
        <v>0</v>
      </c>
      <c r="I149" s="35"/>
    </row>
  </sheetData>
  <mergeCells count="11">
    <mergeCell ref="F1:H1"/>
    <mergeCell ref="B5:G7"/>
    <mergeCell ref="H4:H7"/>
    <mergeCell ref="B4:G4"/>
    <mergeCell ref="B76:G76"/>
    <mergeCell ref="H76:H79"/>
    <mergeCell ref="B77:G79"/>
    <mergeCell ref="B73:E73"/>
    <mergeCell ref="F73:H75"/>
    <mergeCell ref="B74:E74"/>
    <mergeCell ref="B75:E75"/>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F6C1-F24B-41BC-B69D-284CB09C3EC8}">
  <sheetPr codeName="Sheet49"/>
  <dimension ref="B1:I76"/>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ht="12.75" customHeight="1" x14ac:dyDescent="0.2">
      <c r="B4" s="443" t="s">
        <v>8</v>
      </c>
      <c r="C4" s="444"/>
      <c r="D4" s="444"/>
      <c r="E4" s="444"/>
      <c r="F4" s="444"/>
      <c r="G4" s="444"/>
      <c r="H4" s="474" t="str">
        <f>"CHAPTER "&amp;B10</f>
        <v>CHAPTER C14.10</v>
      </c>
      <c r="I4" s="6"/>
    </row>
    <row r="5" spans="2:9" ht="7.5" customHeight="1" x14ac:dyDescent="0.2">
      <c r="B5" s="445" t="str">
        <f>ContractDescription</f>
        <v>REHABILITATION OF PROVINCIAL ROAD P47-3 (KM 38.00 TO KM 48.00) IN THE EMPANGENI REGION</v>
      </c>
      <c r="C5" s="446"/>
      <c r="D5" s="446"/>
      <c r="E5" s="446"/>
      <c r="F5" s="446"/>
      <c r="G5" s="446"/>
      <c r="H5" s="475"/>
      <c r="I5" s="8"/>
    </row>
    <row r="6" spans="2:9" ht="12.75" customHeight="1" x14ac:dyDescent="0.2">
      <c r="B6" s="445"/>
      <c r="C6" s="446"/>
      <c r="D6" s="446"/>
      <c r="E6" s="446"/>
      <c r="F6" s="446"/>
      <c r="G6" s="446"/>
      <c r="H6" s="475"/>
      <c r="I6" s="8"/>
    </row>
    <row r="7" spans="2:9" ht="7.5" customHeight="1" x14ac:dyDescent="0.2">
      <c r="B7" s="447"/>
      <c r="C7" s="448"/>
      <c r="D7" s="448"/>
      <c r="E7" s="448"/>
      <c r="F7" s="448"/>
      <c r="G7" s="448"/>
      <c r="H7" s="476"/>
      <c r="I7" s="8"/>
    </row>
    <row r="8" spans="2:9" s="9" customFormat="1" ht="24.95" customHeight="1" x14ac:dyDescent="0.2">
      <c r="B8" s="10" t="s">
        <v>0</v>
      </c>
      <c r="C8" s="11" t="s">
        <v>1</v>
      </c>
      <c r="D8" s="11" t="s">
        <v>2</v>
      </c>
      <c r="E8" s="11" t="s">
        <v>10</v>
      </c>
      <c r="F8" s="11" t="s">
        <v>3</v>
      </c>
      <c r="G8" s="11" t="s">
        <v>4</v>
      </c>
      <c r="H8" s="11" t="s">
        <v>5</v>
      </c>
      <c r="I8" s="12"/>
    </row>
    <row r="9" spans="2:9" x14ac:dyDescent="0.2">
      <c r="B9" s="13"/>
      <c r="C9" s="14"/>
      <c r="D9" s="15"/>
      <c r="E9" s="15"/>
      <c r="F9" s="15"/>
      <c r="G9" s="16"/>
      <c r="H9" s="17" t="str">
        <f>IF(D9="","",F9*G9)</f>
        <v/>
      </c>
      <c r="I9" s="18"/>
    </row>
    <row r="10" spans="2:9" x14ac:dyDescent="0.2">
      <c r="B10" s="71" t="s">
        <v>842</v>
      </c>
      <c r="C10" s="20" t="s">
        <v>843</v>
      </c>
      <c r="D10" s="22"/>
      <c r="E10" s="22"/>
      <c r="F10" s="22"/>
      <c r="G10" s="41"/>
      <c r="H10" s="17" t="str">
        <f t="shared" ref="H10:H73" si="0">IF(D10="","",F10*G10)</f>
        <v/>
      </c>
      <c r="I10" s="42"/>
    </row>
    <row r="11" spans="2:9" x14ac:dyDescent="0.2">
      <c r="B11" s="50"/>
      <c r="C11" s="14"/>
      <c r="D11" s="22"/>
      <c r="E11" s="22"/>
      <c r="F11" s="22"/>
      <c r="G11" s="41"/>
      <c r="H11" s="17" t="str">
        <f t="shared" si="0"/>
        <v/>
      </c>
      <c r="I11" s="42"/>
    </row>
    <row r="12" spans="2:9" x14ac:dyDescent="0.2">
      <c r="B12" s="50" t="s">
        <v>844</v>
      </c>
      <c r="C12" s="14" t="s">
        <v>845</v>
      </c>
      <c r="D12" s="22"/>
      <c r="E12" s="22"/>
      <c r="F12" s="22"/>
      <c r="G12" s="41"/>
      <c r="H12" s="17" t="str">
        <f t="shared" si="0"/>
        <v/>
      </c>
      <c r="I12" s="42"/>
    </row>
    <row r="13" spans="2:9" x14ac:dyDescent="0.2">
      <c r="B13" s="50"/>
      <c r="C13" s="14"/>
      <c r="D13" s="22"/>
      <c r="E13" s="22"/>
      <c r="F13" s="22"/>
      <c r="G13" s="41"/>
      <c r="H13" s="17" t="str">
        <f t="shared" si="0"/>
        <v/>
      </c>
      <c r="I13" s="42"/>
    </row>
    <row r="14" spans="2:9" ht="25.5" x14ac:dyDescent="0.2">
      <c r="B14" s="50" t="s">
        <v>848</v>
      </c>
      <c r="C14" s="14" t="s">
        <v>846</v>
      </c>
      <c r="D14" s="22" t="s">
        <v>13</v>
      </c>
      <c r="E14" s="22"/>
      <c r="F14" s="23"/>
      <c r="G14" s="24"/>
      <c r="H14" s="17">
        <f t="shared" si="0"/>
        <v>0</v>
      </c>
      <c r="I14" s="43"/>
    </row>
    <row r="15" spans="2:9" x14ac:dyDescent="0.2">
      <c r="B15" s="50"/>
      <c r="C15" s="14"/>
      <c r="D15" s="22"/>
      <c r="E15" s="22"/>
      <c r="F15" s="23"/>
      <c r="G15" s="24"/>
      <c r="H15" s="17" t="str">
        <f t="shared" si="0"/>
        <v/>
      </c>
      <c r="I15" s="43"/>
    </row>
    <row r="16" spans="2:9" x14ac:dyDescent="0.2">
      <c r="B16" s="50" t="s">
        <v>848</v>
      </c>
      <c r="C16" s="14" t="s">
        <v>847</v>
      </c>
      <c r="D16" s="22" t="s">
        <v>13</v>
      </c>
      <c r="E16" s="22"/>
      <c r="F16" s="23"/>
      <c r="G16" s="24"/>
      <c r="H16" s="17">
        <f t="shared" si="0"/>
        <v>0</v>
      </c>
      <c r="I16" s="43"/>
    </row>
    <row r="17" spans="2:9" x14ac:dyDescent="0.2">
      <c r="B17" s="50"/>
      <c r="C17" s="14"/>
      <c r="D17" s="22"/>
      <c r="E17" s="22"/>
      <c r="F17" s="23"/>
      <c r="G17" s="24"/>
      <c r="H17" s="17" t="str">
        <f t="shared" si="0"/>
        <v/>
      </c>
      <c r="I17" s="43"/>
    </row>
    <row r="18" spans="2:9" x14ac:dyDescent="0.2">
      <c r="B18" s="50" t="s">
        <v>850</v>
      </c>
      <c r="C18" s="14" t="s">
        <v>849</v>
      </c>
      <c r="D18" s="22"/>
      <c r="E18" s="22"/>
      <c r="F18" s="23"/>
      <c r="G18" s="41"/>
      <c r="H18" s="17" t="str">
        <f t="shared" si="0"/>
        <v/>
      </c>
      <c r="I18" s="42"/>
    </row>
    <row r="19" spans="2:9" x14ac:dyDescent="0.2">
      <c r="B19" s="50"/>
      <c r="C19" s="14"/>
      <c r="D19" s="22"/>
      <c r="E19" s="22"/>
      <c r="F19" s="23"/>
      <c r="G19" s="44"/>
      <c r="H19" s="17" t="str">
        <f t="shared" si="0"/>
        <v/>
      </c>
      <c r="I19" s="42"/>
    </row>
    <row r="20" spans="2:9" ht="25.5" x14ac:dyDescent="0.2">
      <c r="B20" s="50" t="s">
        <v>851</v>
      </c>
      <c r="C20" s="14" t="s">
        <v>852</v>
      </c>
      <c r="D20" s="22" t="s">
        <v>13</v>
      </c>
      <c r="E20" s="38"/>
      <c r="F20" s="23"/>
      <c r="G20" s="46"/>
      <c r="H20" s="17">
        <f t="shared" si="0"/>
        <v>0</v>
      </c>
    </row>
    <row r="21" spans="2:9" x14ac:dyDescent="0.2">
      <c r="B21" s="50"/>
      <c r="C21" s="14"/>
      <c r="D21" s="22"/>
      <c r="E21" s="38"/>
      <c r="F21" s="23"/>
      <c r="G21" s="46"/>
      <c r="H21" s="17" t="str">
        <f t="shared" si="0"/>
        <v/>
      </c>
    </row>
    <row r="22" spans="2:9" ht="25.5" x14ac:dyDescent="0.2">
      <c r="B22" s="50" t="s">
        <v>853</v>
      </c>
      <c r="C22" s="14" t="s">
        <v>854</v>
      </c>
      <c r="D22" s="22" t="s">
        <v>13</v>
      </c>
      <c r="E22" s="38"/>
      <c r="F22" s="23"/>
      <c r="G22" s="39"/>
      <c r="H22" s="17">
        <f t="shared" si="0"/>
        <v>0</v>
      </c>
    </row>
    <row r="23" spans="2:9" x14ac:dyDescent="0.2">
      <c r="B23" s="50"/>
      <c r="C23" s="14"/>
      <c r="D23" s="22"/>
      <c r="E23" s="38"/>
      <c r="F23" s="23"/>
      <c r="G23" s="46"/>
      <c r="H23" s="17" t="str">
        <f t="shared" si="0"/>
        <v/>
      </c>
    </row>
    <row r="24" spans="2:9" x14ac:dyDescent="0.2">
      <c r="B24" s="50" t="s">
        <v>855</v>
      </c>
      <c r="C24" s="14" t="s">
        <v>856</v>
      </c>
      <c r="D24" s="22" t="s">
        <v>38</v>
      </c>
      <c r="E24" s="38"/>
      <c r="F24" s="23"/>
      <c r="G24" s="44"/>
      <c r="H24" s="17">
        <f t="shared" si="0"/>
        <v>0</v>
      </c>
    </row>
    <row r="25" spans="2:9" x14ac:dyDescent="0.2">
      <c r="B25" s="21"/>
      <c r="C25" s="14"/>
      <c r="D25" s="22"/>
      <c r="E25" s="38"/>
      <c r="F25" s="23"/>
      <c r="G25" s="46"/>
      <c r="H25" s="17" t="str">
        <f t="shared" si="0"/>
        <v/>
      </c>
    </row>
    <row r="26" spans="2:9" x14ac:dyDescent="0.2">
      <c r="B26" s="21"/>
      <c r="C26" s="14"/>
      <c r="D26" s="22"/>
      <c r="E26" s="22"/>
      <c r="F26" s="23"/>
      <c r="G26" s="39"/>
      <c r="H26" s="17" t="str">
        <f t="shared" si="0"/>
        <v/>
      </c>
      <c r="I26" s="43"/>
    </row>
    <row r="27" spans="2:9" x14ac:dyDescent="0.2">
      <c r="B27" s="21"/>
      <c r="C27" s="14"/>
      <c r="D27" s="22"/>
      <c r="E27" s="15"/>
      <c r="F27" s="26"/>
      <c r="G27" s="29"/>
      <c r="H27" s="17" t="str">
        <f t="shared" si="0"/>
        <v/>
      </c>
      <c r="I27" s="18"/>
    </row>
    <row r="28" spans="2:9" s="37" customFormat="1" x14ac:dyDescent="0.2">
      <c r="B28" s="21"/>
      <c r="C28" s="14"/>
      <c r="D28" s="15"/>
      <c r="E28" s="15"/>
      <c r="F28" s="26"/>
      <c r="G28" s="29"/>
      <c r="H28" s="17" t="str">
        <f t="shared" si="0"/>
        <v/>
      </c>
      <c r="I28" s="18"/>
    </row>
    <row r="29" spans="2:9" x14ac:dyDescent="0.2">
      <c r="B29" s="21"/>
      <c r="C29" s="14"/>
      <c r="D29" s="22"/>
      <c r="E29" s="22"/>
      <c r="F29" s="23"/>
      <c r="G29" s="39"/>
      <c r="H29" s="17" t="str">
        <f t="shared" si="0"/>
        <v/>
      </c>
      <c r="I29" s="43"/>
    </row>
    <row r="30" spans="2:9" x14ac:dyDescent="0.2">
      <c r="B30" s="21"/>
      <c r="C30" s="14"/>
      <c r="D30" s="22"/>
      <c r="E30" s="22"/>
      <c r="F30" s="23"/>
      <c r="G30" s="39"/>
      <c r="H30" s="17" t="str">
        <f t="shared" si="0"/>
        <v/>
      </c>
      <c r="I30" s="43"/>
    </row>
    <row r="31" spans="2:9" x14ac:dyDescent="0.2">
      <c r="B31" s="21"/>
      <c r="C31" s="14"/>
      <c r="D31" s="22"/>
      <c r="E31" s="22"/>
      <c r="F31" s="23"/>
      <c r="G31" s="47"/>
      <c r="H31" s="17" t="str">
        <f t="shared" si="0"/>
        <v/>
      </c>
      <c r="I31" s="42"/>
    </row>
    <row r="32" spans="2:9" x14ac:dyDescent="0.2">
      <c r="B32" s="21"/>
      <c r="C32" s="14"/>
      <c r="D32" s="22"/>
      <c r="E32" s="22"/>
      <c r="F32" s="23"/>
      <c r="G32" s="47"/>
      <c r="H32" s="17" t="str">
        <f t="shared" si="0"/>
        <v/>
      </c>
      <c r="I32" s="42"/>
    </row>
    <row r="33" spans="2:9" x14ac:dyDescent="0.2">
      <c r="B33" s="21"/>
      <c r="C33" s="14"/>
      <c r="D33" s="22"/>
      <c r="E33" s="22"/>
      <c r="F33" s="23"/>
      <c r="G33" s="44"/>
      <c r="H33" s="17" t="str">
        <f t="shared" si="0"/>
        <v/>
      </c>
      <c r="I33" s="42"/>
    </row>
    <row r="34" spans="2:9" x14ac:dyDescent="0.2">
      <c r="B34" s="21"/>
      <c r="C34" s="14"/>
      <c r="D34" s="22"/>
      <c r="E34" s="22"/>
      <c r="F34" s="23"/>
      <c r="G34" s="44"/>
      <c r="H34" s="17" t="str">
        <f t="shared" si="0"/>
        <v/>
      </c>
      <c r="I34" s="42"/>
    </row>
    <row r="35" spans="2:9" x14ac:dyDescent="0.2">
      <c r="B35" s="21"/>
      <c r="C35" s="14"/>
      <c r="D35" s="22"/>
      <c r="E35" s="22"/>
      <c r="F35" s="22"/>
      <c r="G35" s="41"/>
      <c r="H35" s="17" t="str">
        <f t="shared" si="0"/>
        <v/>
      </c>
      <c r="I35" s="42"/>
    </row>
    <row r="36" spans="2:9" x14ac:dyDescent="0.2">
      <c r="B36" s="13"/>
      <c r="C36" s="14"/>
      <c r="D36" s="22"/>
      <c r="E36" s="22"/>
      <c r="F36" s="22"/>
      <c r="G36" s="41"/>
      <c r="H36" s="17" t="str">
        <f t="shared" si="0"/>
        <v/>
      </c>
      <c r="I36" s="42"/>
    </row>
    <row r="37" spans="2:9" x14ac:dyDescent="0.2">
      <c r="B37" s="21"/>
      <c r="C37" s="14"/>
      <c r="D37" s="22"/>
      <c r="E37" s="22"/>
      <c r="F37" s="22"/>
      <c r="G37" s="39"/>
      <c r="H37" s="17" t="str">
        <f t="shared" si="0"/>
        <v/>
      </c>
      <c r="I37" s="42"/>
    </row>
    <row r="38" spans="2:9" x14ac:dyDescent="0.2">
      <c r="B38" s="21"/>
      <c r="C38" s="14"/>
      <c r="D38" s="22"/>
      <c r="E38" s="22"/>
      <c r="F38" s="22"/>
      <c r="G38" s="39"/>
      <c r="H38" s="17" t="str">
        <f t="shared" si="0"/>
        <v/>
      </c>
      <c r="I38" s="42"/>
    </row>
    <row r="39" spans="2:9" x14ac:dyDescent="0.2">
      <c r="B39" s="21"/>
      <c r="C39" s="14"/>
      <c r="D39" s="22"/>
      <c r="E39" s="22"/>
      <c r="F39" s="22"/>
      <c r="G39" s="39"/>
      <c r="H39" s="17" t="str">
        <f t="shared" si="0"/>
        <v/>
      </c>
      <c r="I39" s="42"/>
    </row>
    <row r="40" spans="2:9" x14ac:dyDescent="0.2">
      <c r="B40" s="21"/>
      <c r="C40" s="14"/>
      <c r="D40" s="22"/>
      <c r="E40" s="22"/>
      <c r="F40" s="22"/>
      <c r="G40" s="39"/>
      <c r="H40" s="17" t="str">
        <f t="shared" si="0"/>
        <v/>
      </c>
      <c r="I40" s="42"/>
    </row>
    <row r="41" spans="2:9" x14ac:dyDescent="0.2">
      <c r="B41" s="21"/>
      <c r="C41" s="14"/>
      <c r="D41" s="22"/>
      <c r="E41" s="22"/>
      <c r="F41" s="22"/>
      <c r="G41" s="39"/>
      <c r="H41" s="17" t="str">
        <f t="shared" si="0"/>
        <v/>
      </c>
      <c r="I41" s="42"/>
    </row>
    <row r="42" spans="2:9" x14ac:dyDescent="0.2">
      <c r="B42" s="13"/>
      <c r="C42" s="14"/>
      <c r="D42" s="22"/>
      <c r="E42" s="22"/>
      <c r="F42" s="22"/>
      <c r="G42" s="39"/>
      <c r="H42" s="17" t="str">
        <f t="shared" si="0"/>
        <v/>
      </c>
      <c r="I42" s="42"/>
    </row>
    <row r="43" spans="2:9" x14ac:dyDescent="0.2">
      <c r="B43" s="13"/>
      <c r="C43" s="14"/>
      <c r="D43" s="22"/>
      <c r="E43" s="22"/>
      <c r="F43" s="22"/>
      <c r="G43" s="39"/>
      <c r="H43" s="17" t="str">
        <f t="shared" si="0"/>
        <v/>
      </c>
      <c r="I43" s="42"/>
    </row>
    <row r="44" spans="2:9" x14ac:dyDescent="0.2">
      <c r="B44" s="13"/>
      <c r="C44" s="14"/>
      <c r="D44" s="22"/>
      <c r="E44" s="22"/>
      <c r="F44" s="22"/>
      <c r="G44" s="39"/>
      <c r="H44" s="17" t="str">
        <f t="shared" si="0"/>
        <v/>
      </c>
      <c r="I44" s="42"/>
    </row>
    <row r="45" spans="2:9" x14ac:dyDescent="0.2">
      <c r="B45" s="13"/>
      <c r="C45" s="14"/>
      <c r="D45" s="22"/>
      <c r="E45" s="22"/>
      <c r="F45" s="22"/>
      <c r="G45" s="48"/>
      <c r="H45" s="17" t="str">
        <f t="shared" si="0"/>
        <v/>
      </c>
      <c r="I45" s="42"/>
    </row>
    <row r="46" spans="2:9" x14ac:dyDescent="0.2">
      <c r="B46" s="13"/>
      <c r="C46" s="14"/>
      <c r="D46" s="22"/>
      <c r="E46" s="22"/>
      <c r="F46" s="22"/>
      <c r="G46" s="48"/>
      <c r="H46" s="17" t="str">
        <f t="shared" si="0"/>
        <v/>
      </c>
      <c r="I46" s="42"/>
    </row>
    <row r="47" spans="2:9" x14ac:dyDescent="0.2">
      <c r="B47" s="21"/>
      <c r="C47" s="14"/>
      <c r="D47" s="22"/>
      <c r="E47" s="22"/>
      <c r="F47" s="22"/>
      <c r="G47" s="39"/>
      <c r="H47" s="17" t="str">
        <f t="shared" si="0"/>
        <v/>
      </c>
      <c r="I47" s="42"/>
    </row>
    <row r="48" spans="2:9" x14ac:dyDescent="0.2">
      <c r="B48" s="13"/>
      <c r="C48" s="14"/>
      <c r="D48" s="22"/>
      <c r="E48" s="22"/>
      <c r="F48" s="22"/>
      <c r="G48" s="39"/>
      <c r="H48" s="17" t="str">
        <f t="shared" si="0"/>
        <v/>
      </c>
      <c r="I48" s="42"/>
    </row>
    <row r="49" spans="2:9" x14ac:dyDescent="0.2">
      <c r="B49" s="13"/>
      <c r="C49" s="14"/>
      <c r="D49" s="22"/>
      <c r="E49" s="22"/>
      <c r="F49" s="22"/>
      <c r="G49" s="39"/>
      <c r="H49" s="17" t="str">
        <f t="shared" si="0"/>
        <v/>
      </c>
      <c r="I49" s="42"/>
    </row>
    <row r="50" spans="2:9" x14ac:dyDescent="0.2">
      <c r="B50" s="13"/>
      <c r="C50" s="14"/>
      <c r="D50" s="22"/>
      <c r="E50" s="22"/>
      <c r="F50" s="22"/>
      <c r="G50" s="39"/>
      <c r="H50" s="17" t="str">
        <f t="shared" si="0"/>
        <v/>
      </c>
      <c r="I50" s="42"/>
    </row>
    <row r="51" spans="2:9" x14ac:dyDescent="0.2">
      <c r="B51" s="13"/>
      <c r="C51" s="14"/>
      <c r="D51" s="22"/>
      <c r="E51" s="22"/>
      <c r="F51" s="22"/>
      <c r="G51" s="39"/>
      <c r="H51" s="17" t="str">
        <f t="shared" si="0"/>
        <v/>
      </c>
      <c r="I51" s="42"/>
    </row>
    <row r="52" spans="2:9" x14ac:dyDescent="0.2">
      <c r="B52" s="13"/>
      <c r="C52" s="14"/>
      <c r="D52" s="22"/>
      <c r="E52" s="22"/>
      <c r="F52" s="22"/>
      <c r="G52" s="39"/>
      <c r="H52" s="17" t="str">
        <f t="shared" si="0"/>
        <v/>
      </c>
      <c r="I52" s="42"/>
    </row>
    <row r="53" spans="2:9" x14ac:dyDescent="0.2">
      <c r="B53" s="13"/>
      <c r="C53" s="14"/>
      <c r="D53" s="38"/>
      <c r="E53" s="38"/>
      <c r="F53" s="38"/>
      <c r="G53" s="39"/>
      <c r="H53" s="17" t="str">
        <f t="shared" si="0"/>
        <v/>
      </c>
    </row>
    <row r="54" spans="2:9" x14ac:dyDescent="0.2">
      <c r="B54" s="13"/>
      <c r="C54" s="14"/>
      <c r="D54" s="22"/>
      <c r="E54" s="22"/>
      <c r="F54" s="22"/>
      <c r="G54" s="39"/>
      <c r="H54" s="17" t="str">
        <f t="shared" si="0"/>
        <v/>
      </c>
      <c r="I54" s="42"/>
    </row>
    <row r="55" spans="2:9" x14ac:dyDescent="0.2">
      <c r="B55" s="21"/>
      <c r="C55" s="14"/>
      <c r="D55" s="38"/>
      <c r="E55" s="38"/>
      <c r="F55" s="38"/>
      <c r="G55" s="39"/>
      <c r="H55" s="17" t="str">
        <f t="shared" si="0"/>
        <v/>
      </c>
      <c r="I55" s="49"/>
    </row>
    <row r="56" spans="2:9" x14ac:dyDescent="0.2">
      <c r="B56" s="13"/>
      <c r="C56" s="14"/>
      <c r="D56" s="38"/>
      <c r="E56" s="38"/>
      <c r="F56" s="38"/>
      <c r="G56" s="39"/>
      <c r="H56" s="17" t="str">
        <f t="shared" si="0"/>
        <v/>
      </c>
    </row>
    <row r="57" spans="2:9" x14ac:dyDescent="0.2">
      <c r="B57" s="13"/>
      <c r="C57" s="14"/>
      <c r="D57" s="22"/>
      <c r="E57" s="22"/>
      <c r="F57" s="22"/>
      <c r="G57" s="39"/>
      <c r="H57" s="17" t="str">
        <f t="shared" si="0"/>
        <v/>
      </c>
      <c r="I57" s="42"/>
    </row>
    <row r="58" spans="2:9" x14ac:dyDescent="0.2">
      <c r="B58" s="13"/>
      <c r="C58" s="14"/>
      <c r="D58" s="22"/>
      <c r="E58" s="22"/>
      <c r="F58" s="22"/>
      <c r="G58" s="39"/>
      <c r="H58" s="17" t="str">
        <f t="shared" si="0"/>
        <v/>
      </c>
      <c r="I58" s="42"/>
    </row>
    <row r="59" spans="2:9" x14ac:dyDescent="0.2">
      <c r="B59" s="13"/>
      <c r="C59" s="14"/>
      <c r="D59" s="22"/>
      <c r="E59" s="22"/>
      <c r="F59" s="22"/>
      <c r="G59" s="39"/>
      <c r="H59" s="17" t="str">
        <f t="shared" si="0"/>
        <v/>
      </c>
      <c r="I59" s="42"/>
    </row>
    <row r="60" spans="2:9" x14ac:dyDescent="0.2">
      <c r="B60" s="13"/>
      <c r="C60" s="14"/>
      <c r="D60" s="22"/>
      <c r="E60" s="22"/>
      <c r="F60" s="22"/>
      <c r="G60" s="39"/>
      <c r="H60" s="17" t="str">
        <f t="shared" si="0"/>
        <v/>
      </c>
      <c r="I60" s="42"/>
    </row>
    <row r="61" spans="2:9" x14ac:dyDescent="0.2">
      <c r="B61" s="21"/>
      <c r="C61" s="14"/>
      <c r="D61" s="22"/>
      <c r="E61" s="22"/>
      <c r="F61" s="22"/>
      <c r="G61" s="39"/>
      <c r="H61" s="17" t="str">
        <f t="shared" si="0"/>
        <v/>
      </c>
      <c r="I61" s="42"/>
    </row>
    <row r="62" spans="2:9" x14ac:dyDescent="0.2">
      <c r="B62" s="13"/>
      <c r="C62" s="14"/>
      <c r="D62" s="22"/>
      <c r="E62" s="22"/>
      <c r="F62" s="22"/>
      <c r="G62" s="39"/>
      <c r="H62" s="17" t="str">
        <f t="shared" si="0"/>
        <v/>
      </c>
      <c r="I62" s="42"/>
    </row>
    <row r="63" spans="2:9" x14ac:dyDescent="0.2">
      <c r="B63" s="13"/>
      <c r="C63" s="14"/>
      <c r="D63" s="22"/>
      <c r="E63" s="22"/>
      <c r="F63" s="22"/>
      <c r="G63" s="39"/>
      <c r="H63" s="17" t="str">
        <f t="shared" si="0"/>
        <v/>
      </c>
      <c r="I63" s="42"/>
    </row>
    <row r="64" spans="2:9" x14ac:dyDescent="0.2">
      <c r="B64" s="13"/>
      <c r="C64" s="14"/>
      <c r="D64" s="22"/>
      <c r="E64" s="22"/>
      <c r="F64" s="22"/>
      <c r="G64" s="39"/>
      <c r="H64" s="17" t="str">
        <f t="shared" si="0"/>
        <v/>
      </c>
      <c r="I64" s="42"/>
    </row>
    <row r="65" spans="2:9" x14ac:dyDescent="0.2">
      <c r="B65" s="21"/>
      <c r="C65" s="14"/>
      <c r="D65" s="22"/>
      <c r="E65" s="22"/>
      <c r="F65" s="22"/>
      <c r="G65" s="39"/>
      <c r="H65" s="17" t="str">
        <f t="shared" si="0"/>
        <v/>
      </c>
      <c r="I65" s="42"/>
    </row>
    <row r="66" spans="2:9" x14ac:dyDescent="0.2">
      <c r="B66" s="13"/>
      <c r="C66" s="14"/>
      <c r="D66" s="22"/>
      <c r="E66" s="22"/>
      <c r="F66" s="22"/>
      <c r="G66" s="39"/>
      <c r="H66" s="17" t="str">
        <f t="shared" si="0"/>
        <v/>
      </c>
      <c r="I66" s="42"/>
    </row>
    <row r="67" spans="2:9" x14ac:dyDescent="0.2">
      <c r="B67" s="21"/>
      <c r="C67" s="14"/>
      <c r="D67" s="22"/>
      <c r="E67" s="22"/>
      <c r="F67" s="22"/>
      <c r="G67" s="39"/>
      <c r="H67" s="17" t="str">
        <f t="shared" si="0"/>
        <v/>
      </c>
      <c r="I67" s="42"/>
    </row>
    <row r="68" spans="2:9" x14ac:dyDescent="0.2">
      <c r="B68" s="13"/>
      <c r="C68" s="14"/>
      <c r="D68" s="22"/>
      <c r="E68" s="22"/>
      <c r="F68" s="22"/>
      <c r="G68" s="39"/>
      <c r="H68" s="17" t="str">
        <f t="shared" si="0"/>
        <v/>
      </c>
      <c r="I68" s="42"/>
    </row>
    <row r="69" spans="2:9" x14ac:dyDescent="0.2">
      <c r="B69" s="13"/>
      <c r="C69" s="14"/>
      <c r="D69" s="22"/>
      <c r="E69" s="22"/>
      <c r="F69" s="22"/>
      <c r="G69" s="39"/>
      <c r="H69" s="17" t="str">
        <f t="shared" si="0"/>
        <v/>
      </c>
      <c r="I69" s="42"/>
    </row>
    <row r="70" spans="2:9" x14ac:dyDescent="0.2">
      <c r="B70" s="13"/>
      <c r="C70" s="14"/>
      <c r="D70" s="22"/>
      <c r="E70" s="22"/>
      <c r="F70" s="22"/>
      <c r="G70" s="39"/>
      <c r="H70" s="17" t="str">
        <f t="shared" si="0"/>
        <v/>
      </c>
      <c r="I70" s="42"/>
    </row>
    <row r="71" spans="2:9" x14ac:dyDescent="0.2">
      <c r="B71" s="13"/>
      <c r="C71" s="14"/>
      <c r="D71" s="22"/>
      <c r="E71" s="22"/>
      <c r="F71" s="22"/>
      <c r="G71" s="39"/>
      <c r="H71" s="17" t="str">
        <f t="shared" si="0"/>
        <v/>
      </c>
      <c r="I71" s="42"/>
    </row>
    <row r="72" spans="2:9" x14ac:dyDescent="0.2">
      <c r="B72" s="13"/>
      <c r="C72" s="14"/>
      <c r="D72" s="22"/>
      <c r="E72" s="22"/>
      <c r="F72" s="22"/>
      <c r="G72" s="39"/>
      <c r="H72" s="17" t="str">
        <f t="shared" si="0"/>
        <v/>
      </c>
      <c r="I72" s="42"/>
    </row>
    <row r="73" spans="2:9" x14ac:dyDescent="0.2">
      <c r="B73" s="21"/>
      <c r="C73" s="14"/>
      <c r="D73" s="22"/>
      <c r="E73" s="22"/>
      <c r="F73" s="22"/>
      <c r="G73" s="39"/>
      <c r="H73" s="17" t="str">
        <f t="shared" si="0"/>
        <v/>
      </c>
      <c r="I73" s="42"/>
    </row>
    <row r="74" spans="2:9" x14ac:dyDescent="0.2">
      <c r="B74" s="13"/>
      <c r="C74" s="14"/>
      <c r="D74" s="22"/>
      <c r="E74" s="22"/>
      <c r="F74" s="22"/>
      <c r="G74" s="39"/>
      <c r="H74" s="17" t="str">
        <f t="shared" ref="H74:H75" si="1">IF(D74="","",F74*G74)</f>
        <v/>
      </c>
      <c r="I74" s="42"/>
    </row>
    <row r="75" spans="2:9" x14ac:dyDescent="0.2">
      <c r="B75" s="13"/>
      <c r="C75" s="14"/>
      <c r="D75" s="22"/>
      <c r="E75" s="22"/>
      <c r="F75" s="22"/>
      <c r="G75" s="39"/>
      <c r="H75" s="17" t="str">
        <f t="shared" si="1"/>
        <v/>
      </c>
      <c r="I75" s="42"/>
    </row>
    <row r="76" spans="2:9" s="30" customFormat="1" ht="24.95" customHeight="1" x14ac:dyDescent="0.2">
      <c r="B76" s="84" t="str">
        <f>$B$10</f>
        <v>C14.10</v>
      </c>
      <c r="C76" s="31" t="s">
        <v>2708</v>
      </c>
      <c r="D76" s="32"/>
      <c r="E76" s="32"/>
      <c r="F76" s="33"/>
      <c r="G76" s="32"/>
      <c r="H76" s="34">
        <f>SUM(H9:H75)</f>
        <v>0</v>
      </c>
      <c r="I76"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67E3-B484-47FB-B427-202B0BFE2738}">
  <sheetPr codeName="Sheet50"/>
  <dimension ref="B1:I77"/>
  <sheetViews>
    <sheetView workbookViewId="0"/>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5.7109375" style="4" customWidth="1"/>
    <col min="7" max="7" width="15.7109375" style="1" customWidth="1"/>
    <col min="8" max="8" width="15.710937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"&amp;B10</f>
        <v>CHAPTER C14.11</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x14ac:dyDescent="0.2">
      <c r="B9" s="50"/>
      <c r="C9" s="14"/>
      <c r="D9" s="15"/>
      <c r="E9" s="15"/>
      <c r="F9" s="15"/>
      <c r="G9" s="16"/>
      <c r="H9" s="17" t="str">
        <f>IF(D9="","",F9*G9)</f>
        <v/>
      </c>
      <c r="I9" s="18"/>
    </row>
    <row r="10" spans="2:9" x14ac:dyDescent="0.2">
      <c r="B10" s="71" t="s">
        <v>857</v>
      </c>
      <c r="C10" s="20" t="s">
        <v>858</v>
      </c>
      <c r="D10" s="22"/>
      <c r="E10" s="22"/>
      <c r="F10" s="22"/>
      <c r="G10" s="41"/>
      <c r="H10" s="25" t="str">
        <f t="shared" ref="H10:H14" si="0">IF(D10="","",F10*G10)</f>
        <v/>
      </c>
      <c r="I10" s="42"/>
    </row>
    <row r="11" spans="2:9" x14ac:dyDescent="0.2">
      <c r="B11" s="50"/>
      <c r="C11" s="14"/>
      <c r="D11" s="22"/>
      <c r="E11" s="22"/>
      <c r="F11" s="22"/>
      <c r="G11" s="41"/>
      <c r="H11" s="25" t="str">
        <f t="shared" si="0"/>
        <v/>
      </c>
      <c r="I11" s="42"/>
    </row>
    <row r="12" spans="2:9" x14ac:dyDescent="0.2">
      <c r="B12" s="50" t="s">
        <v>859</v>
      </c>
      <c r="C12" s="14" t="s">
        <v>860</v>
      </c>
      <c r="D12" s="22" t="s">
        <v>38</v>
      </c>
      <c r="E12" s="22"/>
      <c r="F12" s="22"/>
      <c r="G12" s="41"/>
      <c r="H12" s="25">
        <f t="shared" si="0"/>
        <v>0</v>
      </c>
      <c r="I12" s="42"/>
    </row>
    <row r="13" spans="2:9" x14ac:dyDescent="0.2">
      <c r="B13" s="50"/>
      <c r="C13" s="14"/>
      <c r="D13" s="22"/>
      <c r="E13" s="22"/>
      <c r="F13" s="22"/>
      <c r="G13" s="41"/>
      <c r="H13" s="25" t="str">
        <f t="shared" si="0"/>
        <v/>
      </c>
      <c r="I13" s="42"/>
    </row>
    <row r="14" spans="2:9" ht="25.5" x14ac:dyDescent="0.2">
      <c r="B14" s="50" t="s">
        <v>861</v>
      </c>
      <c r="C14" s="14" t="s">
        <v>862</v>
      </c>
      <c r="D14" s="22" t="s">
        <v>38</v>
      </c>
      <c r="E14" s="22"/>
      <c r="F14" s="23"/>
      <c r="G14" s="24"/>
      <c r="H14" s="25">
        <f t="shared" si="0"/>
        <v>0</v>
      </c>
      <c r="I14" s="43"/>
    </row>
    <row r="15" spans="2:9" x14ac:dyDescent="0.2">
      <c r="B15" s="71"/>
      <c r="C15" s="14"/>
      <c r="D15" s="22"/>
      <c r="E15" s="22"/>
      <c r="F15" s="23"/>
      <c r="G15" s="24"/>
      <c r="H15" s="25"/>
      <c r="I15" s="43"/>
    </row>
    <row r="16" spans="2:9" x14ac:dyDescent="0.2">
      <c r="B16" s="50"/>
      <c r="C16" s="14"/>
      <c r="D16" s="22"/>
      <c r="E16" s="22"/>
      <c r="F16" s="23"/>
      <c r="G16" s="24"/>
      <c r="H16" s="25"/>
      <c r="I16" s="43"/>
    </row>
    <row r="17" spans="2:9" x14ac:dyDescent="0.2">
      <c r="B17" s="71"/>
      <c r="C17" s="14"/>
      <c r="D17" s="22"/>
      <c r="E17" s="22"/>
      <c r="F17" s="23"/>
      <c r="G17" s="24"/>
      <c r="H17" s="25"/>
      <c r="I17" s="43"/>
    </row>
    <row r="18" spans="2:9" x14ac:dyDescent="0.2">
      <c r="B18" s="50"/>
      <c r="C18" s="14"/>
      <c r="D18" s="22"/>
      <c r="E18" s="22"/>
      <c r="F18" s="23"/>
      <c r="G18" s="41"/>
      <c r="H18" s="25"/>
      <c r="I18" s="42"/>
    </row>
    <row r="19" spans="2:9" x14ac:dyDescent="0.2">
      <c r="B19" s="50"/>
      <c r="C19" s="14"/>
      <c r="D19" s="22"/>
      <c r="E19" s="22"/>
      <c r="F19" s="23"/>
      <c r="G19" s="44"/>
      <c r="H19" s="25"/>
      <c r="I19" s="42"/>
    </row>
    <row r="20" spans="2:9" x14ac:dyDescent="0.2">
      <c r="B20" s="50"/>
      <c r="C20" s="14"/>
      <c r="D20" s="22"/>
      <c r="E20" s="38"/>
      <c r="F20" s="23"/>
      <c r="G20" s="46"/>
      <c r="H20" s="25"/>
    </row>
    <row r="21" spans="2:9" x14ac:dyDescent="0.2">
      <c r="B21" s="50"/>
      <c r="C21" s="14"/>
      <c r="D21" s="22"/>
      <c r="E21" s="38"/>
      <c r="F21" s="23"/>
      <c r="G21" s="46"/>
      <c r="H21" s="25"/>
    </row>
    <row r="22" spans="2:9" x14ac:dyDescent="0.2">
      <c r="B22" s="50"/>
      <c r="C22" s="14"/>
      <c r="D22" s="22"/>
      <c r="E22" s="38"/>
      <c r="F22" s="23"/>
      <c r="G22" s="39"/>
      <c r="H22" s="25"/>
    </row>
    <row r="23" spans="2:9" x14ac:dyDescent="0.2">
      <c r="B23" s="50"/>
      <c r="C23" s="14"/>
      <c r="D23" s="22"/>
      <c r="E23" s="38"/>
      <c r="F23" s="23"/>
      <c r="G23" s="46"/>
      <c r="H23" s="25"/>
    </row>
    <row r="24" spans="2:9" x14ac:dyDescent="0.2">
      <c r="B24" s="50"/>
      <c r="C24" s="14"/>
      <c r="D24" s="22"/>
      <c r="E24" s="38"/>
      <c r="F24" s="23"/>
      <c r="G24" s="44"/>
      <c r="H24" s="25"/>
    </row>
    <row r="25" spans="2:9" x14ac:dyDescent="0.2">
      <c r="B25" s="50"/>
      <c r="C25" s="14"/>
      <c r="D25" s="22"/>
      <c r="E25" s="38"/>
      <c r="F25" s="23"/>
      <c r="G25" s="46"/>
      <c r="H25" s="25"/>
    </row>
    <row r="26" spans="2:9" x14ac:dyDescent="0.2">
      <c r="B26" s="50"/>
      <c r="C26" s="14"/>
      <c r="D26" s="22"/>
      <c r="E26" s="22"/>
      <c r="F26" s="23"/>
      <c r="G26" s="39"/>
      <c r="H26" s="25"/>
      <c r="I26" s="43"/>
    </row>
    <row r="27" spans="2:9" x14ac:dyDescent="0.2">
      <c r="B27" s="50"/>
      <c r="C27" s="14"/>
      <c r="D27" s="22"/>
      <c r="E27" s="15"/>
      <c r="F27" s="26"/>
      <c r="G27" s="29"/>
      <c r="H27" s="25"/>
      <c r="I27" s="18"/>
    </row>
    <row r="28" spans="2:9" s="37" customFormat="1" x14ac:dyDescent="0.2">
      <c r="B28" s="50"/>
      <c r="C28" s="14"/>
      <c r="D28" s="15"/>
      <c r="E28" s="15"/>
      <c r="F28" s="26"/>
      <c r="G28" s="29"/>
      <c r="H28" s="17"/>
      <c r="I28" s="18"/>
    </row>
    <row r="29" spans="2:9" x14ac:dyDescent="0.2">
      <c r="B29" s="50"/>
      <c r="C29" s="14"/>
      <c r="D29" s="22"/>
      <c r="E29" s="22"/>
      <c r="F29" s="23"/>
      <c r="G29" s="39"/>
      <c r="H29" s="25"/>
      <c r="I29" s="43"/>
    </row>
    <row r="30" spans="2:9" x14ac:dyDescent="0.2">
      <c r="B30" s="50"/>
      <c r="C30" s="14"/>
      <c r="D30" s="22"/>
      <c r="E30" s="22"/>
      <c r="F30" s="23"/>
      <c r="G30" s="39"/>
      <c r="H30" s="25"/>
      <c r="I30" s="43"/>
    </row>
    <row r="31" spans="2:9" x14ac:dyDescent="0.2">
      <c r="B31" s="50"/>
      <c r="C31" s="14"/>
      <c r="D31" s="22"/>
      <c r="E31" s="22"/>
      <c r="F31" s="23"/>
      <c r="G31" s="47"/>
      <c r="H31" s="25"/>
      <c r="I31" s="42"/>
    </row>
    <row r="32" spans="2:9" x14ac:dyDescent="0.2">
      <c r="B32" s="50"/>
      <c r="C32" s="14"/>
      <c r="D32" s="22"/>
      <c r="E32" s="22"/>
      <c r="F32" s="23"/>
      <c r="G32" s="47"/>
      <c r="H32" s="25"/>
      <c r="I32" s="42"/>
    </row>
    <row r="33" spans="2:9" x14ac:dyDescent="0.2">
      <c r="B33" s="50"/>
      <c r="C33" s="14"/>
      <c r="D33" s="22"/>
      <c r="E33" s="22"/>
      <c r="F33" s="23"/>
      <c r="G33" s="44"/>
      <c r="H33" s="25"/>
      <c r="I33" s="42"/>
    </row>
    <row r="34" spans="2:9" x14ac:dyDescent="0.2">
      <c r="B34" s="50"/>
      <c r="C34" s="14"/>
      <c r="D34" s="22"/>
      <c r="E34" s="22"/>
      <c r="F34" s="23"/>
      <c r="G34" s="44"/>
      <c r="H34" s="25"/>
      <c r="I34" s="42"/>
    </row>
    <row r="35" spans="2:9" x14ac:dyDescent="0.2">
      <c r="B35" s="50"/>
      <c r="C35" s="14"/>
      <c r="D35" s="22"/>
      <c r="E35" s="22"/>
      <c r="F35" s="22"/>
      <c r="G35" s="41"/>
      <c r="H35" s="25"/>
      <c r="I35" s="42"/>
    </row>
    <row r="36" spans="2:9" x14ac:dyDescent="0.2">
      <c r="B36" s="50"/>
      <c r="C36" s="14"/>
      <c r="D36" s="22"/>
      <c r="E36" s="22"/>
      <c r="F36" s="22"/>
      <c r="G36" s="41"/>
      <c r="H36" s="25"/>
      <c r="I36" s="42"/>
    </row>
    <row r="37" spans="2:9" x14ac:dyDescent="0.2">
      <c r="B37" s="50"/>
      <c r="C37" s="14"/>
      <c r="D37" s="22"/>
      <c r="E37" s="22"/>
      <c r="F37" s="22"/>
      <c r="G37" s="39"/>
      <c r="H37" s="25"/>
      <c r="I37" s="42"/>
    </row>
    <row r="38" spans="2:9" x14ac:dyDescent="0.2">
      <c r="B38" s="50"/>
      <c r="C38" s="14"/>
      <c r="D38" s="22"/>
      <c r="E38" s="22"/>
      <c r="F38" s="22"/>
      <c r="G38" s="39"/>
      <c r="H38" s="25"/>
      <c r="I38" s="42"/>
    </row>
    <row r="39" spans="2:9" x14ac:dyDescent="0.2">
      <c r="B39" s="50"/>
      <c r="C39" s="14"/>
      <c r="D39" s="22"/>
      <c r="E39" s="22"/>
      <c r="F39" s="22"/>
      <c r="G39" s="39"/>
      <c r="H39" s="25"/>
      <c r="I39" s="42"/>
    </row>
    <row r="40" spans="2:9" x14ac:dyDescent="0.2">
      <c r="B40" s="50"/>
      <c r="C40" s="14"/>
      <c r="D40" s="22"/>
      <c r="E40" s="22"/>
      <c r="F40" s="22"/>
      <c r="G40" s="39"/>
      <c r="H40" s="25"/>
      <c r="I40" s="42"/>
    </row>
    <row r="41" spans="2:9" x14ac:dyDescent="0.2">
      <c r="B41" s="50"/>
      <c r="C41" s="14"/>
      <c r="D41" s="22"/>
      <c r="E41" s="22"/>
      <c r="F41" s="22"/>
      <c r="G41" s="39"/>
      <c r="H41" s="25"/>
      <c r="I41" s="42"/>
    </row>
    <row r="42" spans="2:9" x14ac:dyDescent="0.2">
      <c r="B42" s="50"/>
      <c r="C42" s="14"/>
      <c r="D42" s="22"/>
      <c r="E42" s="22"/>
      <c r="F42" s="22"/>
      <c r="G42" s="39"/>
      <c r="H42" s="25"/>
      <c r="I42" s="42"/>
    </row>
    <row r="43" spans="2:9" x14ac:dyDescent="0.2">
      <c r="B43" s="50"/>
      <c r="C43" s="14"/>
      <c r="D43" s="22"/>
      <c r="E43" s="22"/>
      <c r="F43" s="22"/>
      <c r="G43" s="39"/>
      <c r="H43" s="25"/>
      <c r="I43" s="42"/>
    </row>
    <row r="44" spans="2:9" x14ac:dyDescent="0.2">
      <c r="B44" s="50"/>
      <c r="C44" s="14"/>
      <c r="D44" s="22"/>
      <c r="E44" s="22"/>
      <c r="F44" s="22"/>
      <c r="G44" s="39"/>
      <c r="H44" s="25"/>
      <c r="I44" s="42"/>
    </row>
    <row r="45" spans="2:9" x14ac:dyDescent="0.2">
      <c r="B45" s="50"/>
      <c r="C45" s="14"/>
      <c r="D45" s="22"/>
      <c r="E45" s="22"/>
      <c r="F45" s="22"/>
      <c r="G45" s="48"/>
      <c r="H45" s="25"/>
      <c r="I45" s="42"/>
    </row>
    <row r="46" spans="2:9" x14ac:dyDescent="0.2">
      <c r="B46" s="50"/>
      <c r="C46" s="14"/>
      <c r="D46" s="22"/>
      <c r="E46" s="22"/>
      <c r="F46" s="22"/>
      <c r="G46" s="48"/>
      <c r="H46" s="25"/>
      <c r="I46" s="42"/>
    </row>
    <row r="47" spans="2:9" x14ac:dyDescent="0.2">
      <c r="B47" s="50"/>
      <c r="C47" s="14"/>
      <c r="D47" s="22"/>
      <c r="E47" s="22"/>
      <c r="F47" s="22"/>
      <c r="G47" s="39"/>
      <c r="H47" s="25"/>
      <c r="I47" s="42"/>
    </row>
    <row r="48" spans="2:9" x14ac:dyDescent="0.2">
      <c r="B48" s="50"/>
      <c r="C48" s="14"/>
      <c r="D48" s="22"/>
      <c r="E48" s="22"/>
      <c r="F48" s="22"/>
      <c r="G48" s="39"/>
      <c r="H48" s="25"/>
      <c r="I48" s="42"/>
    </row>
    <row r="49" spans="2:9" x14ac:dyDescent="0.2">
      <c r="B49" s="50"/>
      <c r="C49" s="14"/>
      <c r="D49" s="22"/>
      <c r="E49" s="22"/>
      <c r="F49" s="22"/>
      <c r="G49" s="39"/>
      <c r="H49" s="25"/>
      <c r="I49" s="42"/>
    </row>
    <row r="50" spans="2:9" x14ac:dyDescent="0.2">
      <c r="B50" s="50"/>
      <c r="C50" s="14"/>
      <c r="D50" s="22"/>
      <c r="E50" s="22"/>
      <c r="F50" s="22"/>
      <c r="G50" s="39"/>
      <c r="H50" s="25"/>
      <c r="I50" s="42"/>
    </row>
    <row r="51" spans="2:9" x14ac:dyDescent="0.2">
      <c r="B51" s="50"/>
      <c r="C51" s="14"/>
      <c r="D51" s="22"/>
      <c r="E51" s="22"/>
      <c r="F51" s="22"/>
      <c r="G51" s="39"/>
      <c r="H51" s="25"/>
      <c r="I51" s="42"/>
    </row>
    <row r="52" spans="2:9" x14ac:dyDescent="0.2">
      <c r="B52" s="50"/>
      <c r="C52" s="14"/>
      <c r="D52" s="22"/>
      <c r="E52" s="22"/>
      <c r="F52" s="22"/>
      <c r="G52" s="39"/>
      <c r="H52" s="25"/>
      <c r="I52" s="42"/>
    </row>
    <row r="53" spans="2:9" x14ac:dyDescent="0.2">
      <c r="B53" s="50"/>
      <c r="C53" s="14"/>
      <c r="D53" s="38"/>
      <c r="E53" s="38"/>
      <c r="F53" s="38"/>
      <c r="G53" s="39"/>
      <c r="H53" s="25"/>
    </row>
    <row r="54" spans="2:9" x14ac:dyDescent="0.2">
      <c r="B54" s="50"/>
      <c r="C54" s="14"/>
      <c r="D54" s="22"/>
      <c r="E54" s="22"/>
      <c r="F54" s="22"/>
      <c r="G54" s="39"/>
      <c r="H54" s="25"/>
      <c r="I54" s="42"/>
    </row>
    <row r="55" spans="2:9" x14ac:dyDescent="0.2">
      <c r="B55" s="50"/>
      <c r="C55" s="14"/>
      <c r="D55" s="38"/>
      <c r="E55" s="38"/>
      <c r="F55" s="38"/>
      <c r="G55" s="39"/>
      <c r="H55" s="25"/>
      <c r="I55" s="49"/>
    </row>
    <row r="56" spans="2:9" x14ac:dyDescent="0.2">
      <c r="B56" s="50"/>
      <c r="C56" s="14"/>
      <c r="D56" s="38"/>
      <c r="E56" s="38"/>
      <c r="F56" s="38"/>
      <c r="G56" s="39"/>
      <c r="H56" s="25"/>
    </row>
    <row r="57" spans="2:9" x14ac:dyDescent="0.2">
      <c r="B57" s="50"/>
      <c r="C57" s="14"/>
      <c r="D57" s="22"/>
      <c r="E57" s="22"/>
      <c r="F57" s="22"/>
      <c r="G57" s="39"/>
      <c r="H57" s="25"/>
      <c r="I57" s="42"/>
    </row>
    <row r="58" spans="2:9" x14ac:dyDescent="0.2">
      <c r="B58" s="50"/>
      <c r="C58" s="14"/>
      <c r="D58" s="22"/>
      <c r="E58" s="22"/>
      <c r="F58" s="22"/>
      <c r="G58" s="39"/>
      <c r="H58" s="25"/>
      <c r="I58" s="42"/>
    </row>
    <row r="59" spans="2:9" x14ac:dyDescent="0.2">
      <c r="B59" s="50"/>
      <c r="C59" s="14"/>
      <c r="D59" s="22"/>
      <c r="E59" s="22"/>
      <c r="F59" s="22"/>
      <c r="G59" s="39"/>
      <c r="H59" s="25"/>
      <c r="I59" s="42"/>
    </row>
    <row r="60" spans="2:9" x14ac:dyDescent="0.2">
      <c r="B60" s="50"/>
      <c r="C60" s="14"/>
      <c r="D60" s="22"/>
      <c r="E60" s="22"/>
      <c r="F60" s="22"/>
      <c r="G60" s="39"/>
      <c r="H60" s="25"/>
      <c r="I60" s="42"/>
    </row>
    <row r="61" spans="2:9" x14ac:dyDescent="0.2">
      <c r="B61" s="50"/>
      <c r="C61" s="14"/>
      <c r="D61" s="22"/>
      <c r="E61" s="22"/>
      <c r="F61" s="22"/>
      <c r="G61" s="39"/>
      <c r="H61" s="25"/>
      <c r="I61" s="42"/>
    </row>
    <row r="62" spans="2:9" x14ac:dyDescent="0.2">
      <c r="B62" s="50"/>
      <c r="C62" s="14"/>
      <c r="D62" s="22"/>
      <c r="E62" s="22"/>
      <c r="F62" s="22"/>
      <c r="G62" s="39"/>
      <c r="H62" s="25"/>
      <c r="I62" s="42"/>
    </row>
    <row r="63" spans="2:9" x14ac:dyDescent="0.2">
      <c r="B63" s="50"/>
      <c r="C63" s="14"/>
      <c r="D63" s="22"/>
      <c r="E63" s="22"/>
      <c r="F63" s="22"/>
      <c r="G63" s="39"/>
      <c r="H63" s="25"/>
      <c r="I63" s="42"/>
    </row>
    <row r="64" spans="2:9" x14ac:dyDescent="0.2">
      <c r="B64" s="50"/>
      <c r="C64" s="14"/>
      <c r="D64" s="22"/>
      <c r="E64" s="22"/>
      <c r="F64" s="22"/>
      <c r="G64" s="39"/>
      <c r="H64" s="25"/>
      <c r="I64" s="42"/>
    </row>
    <row r="65" spans="2:9" x14ac:dyDescent="0.2">
      <c r="B65" s="50"/>
      <c r="C65" s="14"/>
      <c r="D65" s="22"/>
      <c r="E65" s="22"/>
      <c r="F65" s="22"/>
      <c r="G65" s="39"/>
      <c r="H65" s="25"/>
      <c r="I65" s="42"/>
    </row>
    <row r="66" spans="2:9" x14ac:dyDescent="0.2">
      <c r="B66" s="50"/>
      <c r="C66" s="14"/>
      <c r="D66" s="22"/>
      <c r="E66" s="22"/>
      <c r="F66" s="22"/>
      <c r="G66" s="39"/>
      <c r="H66" s="25"/>
      <c r="I66" s="42"/>
    </row>
    <row r="67" spans="2:9" x14ac:dyDescent="0.2">
      <c r="B67" s="50"/>
      <c r="C67" s="14"/>
      <c r="D67" s="22"/>
      <c r="E67" s="22"/>
      <c r="F67" s="22"/>
      <c r="G67" s="39"/>
      <c r="H67" s="25"/>
      <c r="I67" s="42"/>
    </row>
    <row r="68" spans="2:9" x14ac:dyDescent="0.2">
      <c r="B68" s="50"/>
      <c r="C68" s="14"/>
      <c r="D68" s="22"/>
      <c r="E68" s="22"/>
      <c r="F68" s="22"/>
      <c r="G68" s="39"/>
      <c r="H68" s="25"/>
      <c r="I68" s="42"/>
    </row>
    <row r="69" spans="2:9" x14ac:dyDescent="0.2">
      <c r="B69" s="50"/>
      <c r="C69" s="14"/>
      <c r="D69" s="22"/>
      <c r="E69" s="22"/>
      <c r="F69" s="22"/>
      <c r="G69" s="39"/>
      <c r="H69" s="25"/>
      <c r="I69" s="42"/>
    </row>
    <row r="70" spans="2:9" x14ac:dyDescent="0.2">
      <c r="B70" s="50"/>
      <c r="C70" s="14"/>
      <c r="D70" s="22"/>
      <c r="E70" s="22"/>
      <c r="F70" s="22"/>
      <c r="G70" s="39"/>
      <c r="H70" s="25"/>
      <c r="I70" s="42"/>
    </row>
    <row r="71" spans="2:9" x14ac:dyDescent="0.2">
      <c r="B71" s="50"/>
      <c r="C71" s="14"/>
      <c r="D71" s="22"/>
      <c r="E71" s="22"/>
      <c r="F71" s="22"/>
      <c r="G71" s="39"/>
      <c r="H71" s="25"/>
      <c r="I71" s="42"/>
    </row>
    <row r="72" spans="2:9" x14ac:dyDescent="0.2">
      <c r="B72" s="50"/>
      <c r="C72" s="14"/>
      <c r="D72" s="22"/>
      <c r="E72" s="22"/>
      <c r="F72" s="22"/>
      <c r="G72" s="39"/>
      <c r="H72" s="25"/>
      <c r="I72" s="42"/>
    </row>
    <row r="73" spans="2:9" x14ac:dyDescent="0.2">
      <c r="B73" s="50"/>
      <c r="C73" s="14"/>
      <c r="D73" s="22"/>
      <c r="E73" s="22"/>
      <c r="F73" s="22"/>
      <c r="G73" s="39"/>
      <c r="H73" s="25"/>
      <c r="I73" s="42"/>
    </row>
    <row r="74" spans="2:9" x14ac:dyDescent="0.2">
      <c r="B74" s="50"/>
      <c r="C74" s="14"/>
      <c r="D74" s="22"/>
      <c r="E74" s="22"/>
      <c r="F74" s="22"/>
      <c r="G74" s="39"/>
      <c r="H74" s="25"/>
      <c r="I74" s="42"/>
    </row>
    <row r="75" spans="2:9" x14ac:dyDescent="0.2">
      <c r="B75" s="50"/>
      <c r="C75" s="14"/>
      <c r="D75" s="22"/>
      <c r="E75" s="22"/>
      <c r="F75" s="22"/>
      <c r="G75" s="39"/>
      <c r="H75" s="25"/>
      <c r="I75" s="42"/>
    </row>
    <row r="76" spans="2:9" x14ac:dyDescent="0.2">
      <c r="B76" s="50"/>
      <c r="C76" s="14"/>
      <c r="D76" s="22"/>
      <c r="E76" s="22"/>
      <c r="F76" s="22"/>
      <c r="G76" s="39"/>
      <c r="H76" s="25"/>
      <c r="I76" s="42"/>
    </row>
    <row r="77" spans="2:9" s="30" customFormat="1" ht="24.95" customHeight="1" x14ac:dyDescent="0.2">
      <c r="B77" s="84" t="str">
        <f>$B$10</f>
        <v>C14.11</v>
      </c>
      <c r="C77" s="31" t="s">
        <v>2708</v>
      </c>
      <c r="D77" s="32"/>
      <c r="E77" s="32"/>
      <c r="F77" s="33"/>
      <c r="G77" s="32"/>
      <c r="H77" s="34">
        <f>SUM(H9:H76)</f>
        <v>0</v>
      </c>
      <c r="I77" s="35"/>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8"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6D8E-99F4-43DA-8146-1FED0EA0C987}">
  <sheetPr codeName="Sheet51">
    <pageSetUpPr fitToPage="1"/>
  </sheetPr>
  <dimension ref="B1:I127"/>
  <sheetViews>
    <sheetView view="pageBreakPreview" zoomScale="85" zoomScaleNormal="85" zoomScaleSheetLayoutView="85" workbookViewId="0">
      <selection activeCell="M29" sqref="M29"/>
    </sheetView>
  </sheetViews>
  <sheetFormatPr defaultColWidth="6.85546875" defaultRowHeight="12.75" x14ac:dyDescent="0.2"/>
  <cols>
    <col min="1" max="1" width="0.85546875" style="198" customWidth="1"/>
    <col min="2" max="2" width="11.7109375" style="245" customWidth="1"/>
    <col min="3" max="3" width="45.7109375" style="194" customWidth="1"/>
    <col min="4" max="4" width="13.7109375" style="230" customWidth="1"/>
    <col min="5" max="5" width="5.7109375" style="230" customWidth="1"/>
    <col min="6" max="6" width="13.5703125" style="230" customWidth="1"/>
    <col min="7" max="7" width="13.85546875" style="230" customWidth="1"/>
    <col min="8" max="8" width="15.7109375" style="197" customWidth="1"/>
    <col min="9" max="9" width="0.85546875" style="197" customWidth="1"/>
    <col min="10" max="16384" width="6.85546875" style="198"/>
  </cols>
  <sheetData>
    <row r="1" spans="2:9" x14ac:dyDescent="0.2">
      <c r="B1" s="304" t="str">
        <f>Client1</f>
        <v>Province of KwaZulu-Natal</v>
      </c>
      <c r="F1" s="414" t="str">
        <f>"Contract No. "&amp;ContractNo</f>
        <v>Contract No. ZNB01127/00000/00/HOD/INF/21/T</v>
      </c>
      <c r="G1" s="414"/>
      <c r="H1" s="414"/>
    </row>
    <row r="2" spans="2:9" x14ac:dyDescent="0.2">
      <c r="B2" s="304" t="str">
        <f>Client2</f>
        <v>Department of Transport</v>
      </c>
    </row>
    <row r="3" spans="2:9" x14ac:dyDescent="0.2">
      <c r="B3" s="305"/>
      <c r="C3" s="234"/>
      <c r="D3" s="305"/>
      <c r="E3" s="305"/>
      <c r="F3" s="305"/>
      <c r="G3" s="305"/>
      <c r="H3" s="235"/>
    </row>
    <row r="4" spans="2:9" x14ac:dyDescent="0.2">
      <c r="B4" s="417" t="s">
        <v>8</v>
      </c>
      <c r="C4" s="418"/>
      <c r="D4" s="418"/>
      <c r="E4" s="418"/>
      <c r="F4" s="418"/>
      <c r="G4" s="418"/>
      <c r="H4" s="424" t="str">
        <f>"CHAPTER "&amp;B10</f>
        <v>CHAPTER C20.1</v>
      </c>
      <c r="I4" s="307"/>
    </row>
    <row r="5" spans="2:9" ht="7.5" customHeight="1" x14ac:dyDescent="0.2">
      <c r="B5" s="420" t="str">
        <f>ContractDescription</f>
        <v>REHABILITATION OF PROVINCIAL ROAD P47-3 (KM 38.00 TO KM 48.00) IN THE EMPANGENI REGION</v>
      </c>
      <c r="C5" s="421"/>
      <c r="D5" s="421"/>
      <c r="E5" s="421"/>
      <c r="F5" s="421"/>
      <c r="G5" s="421"/>
      <c r="H5" s="425"/>
      <c r="I5" s="199"/>
    </row>
    <row r="6" spans="2:9" ht="12.75" customHeight="1" x14ac:dyDescent="0.2">
      <c r="B6" s="420"/>
      <c r="C6" s="421"/>
      <c r="D6" s="421"/>
      <c r="E6" s="421"/>
      <c r="F6" s="421"/>
      <c r="G6" s="421"/>
      <c r="H6" s="425"/>
      <c r="I6" s="199"/>
    </row>
    <row r="7" spans="2:9" ht="7.5" customHeight="1" x14ac:dyDescent="0.2">
      <c r="B7" s="422"/>
      <c r="C7" s="423"/>
      <c r="D7" s="423"/>
      <c r="E7" s="423"/>
      <c r="F7" s="423"/>
      <c r="G7" s="423"/>
      <c r="H7" s="426"/>
      <c r="I7" s="199"/>
    </row>
    <row r="8" spans="2:9" s="202" customFormat="1" ht="24.95" customHeight="1" x14ac:dyDescent="0.2">
      <c r="B8" s="236" t="s">
        <v>0</v>
      </c>
      <c r="C8" s="200" t="s">
        <v>1</v>
      </c>
      <c r="D8" s="200" t="s">
        <v>2</v>
      </c>
      <c r="E8" s="200" t="s">
        <v>10</v>
      </c>
      <c r="F8" s="200" t="s">
        <v>3</v>
      </c>
      <c r="G8" s="200" t="s">
        <v>4</v>
      </c>
      <c r="H8" s="200" t="s">
        <v>5</v>
      </c>
      <c r="I8" s="201"/>
    </row>
    <row r="9" spans="2:9" x14ac:dyDescent="0.2">
      <c r="B9" s="243"/>
      <c r="C9" s="193"/>
      <c r="D9" s="205"/>
      <c r="E9" s="205"/>
      <c r="F9" s="205"/>
      <c r="G9" s="205"/>
      <c r="H9" s="203" t="str">
        <f>IF(D9="","",F9*G9)</f>
        <v/>
      </c>
      <c r="I9" s="206"/>
    </row>
    <row r="10" spans="2:9" ht="25.5" x14ac:dyDescent="0.2">
      <c r="B10" s="257" t="s">
        <v>863</v>
      </c>
      <c r="C10" s="204" t="s">
        <v>864</v>
      </c>
      <c r="D10" s="205"/>
      <c r="E10" s="205"/>
      <c r="F10" s="205"/>
      <c r="G10" s="205"/>
      <c r="H10" s="203" t="str">
        <f t="shared" ref="H10:H17" si="0">IF(D10="","",F10*G10)</f>
        <v/>
      </c>
      <c r="I10" s="206"/>
    </row>
    <row r="11" spans="2:9" x14ac:dyDescent="0.2">
      <c r="B11" s="243"/>
      <c r="C11" s="193"/>
      <c r="D11" s="205"/>
      <c r="E11" s="205"/>
      <c r="F11" s="205"/>
      <c r="G11" s="205"/>
      <c r="H11" s="203" t="str">
        <f t="shared" si="0"/>
        <v/>
      </c>
      <c r="I11" s="206"/>
    </row>
    <row r="12" spans="2:9" x14ac:dyDescent="0.2">
      <c r="B12" s="243" t="s">
        <v>868</v>
      </c>
      <c r="C12" s="193" t="s">
        <v>866</v>
      </c>
      <c r="D12" s="205"/>
      <c r="E12" s="205"/>
      <c r="F12" s="207"/>
      <c r="G12" s="276"/>
      <c r="H12" s="203" t="str">
        <f t="shared" si="0"/>
        <v/>
      </c>
      <c r="I12" s="206"/>
    </row>
    <row r="13" spans="2:9" x14ac:dyDescent="0.2">
      <c r="B13" s="243"/>
      <c r="C13" s="193"/>
      <c r="D13" s="205"/>
      <c r="E13" s="205"/>
      <c r="F13" s="205"/>
      <c r="G13" s="205"/>
      <c r="H13" s="203" t="str">
        <f t="shared" si="0"/>
        <v/>
      </c>
      <c r="I13" s="206"/>
    </row>
    <row r="14" spans="2:9" x14ac:dyDescent="0.2">
      <c r="B14" s="243" t="s">
        <v>53</v>
      </c>
      <c r="C14" s="193" t="s">
        <v>2890</v>
      </c>
      <c r="D14" s="205" t="s">
        <v>1419</v>
      </c>
      <c r="E14" s="205"/>
      <c r="F14" s="205">
        <v>150000</v>
      </c>
      <c r="G14" s="205">
        <v>1</v>
      </c>
      <c r="H14" s="203">
        <f t="shared" si="0"/>
        <v>150000</v>
      </c>
      <c r="I14" s="209"/>
    </row>
    <row r="15" spans="2:9" x14ac:dyDescent="0.2">
      <c r="B15" s="243"/>
      <c r="C15" s="193"/>
      <c r="D15" s="205"/>
      <c r="E15" s="205"/>
      <c r="F15" s="205"/>
      <c r="G15" s="208"/>
      <c r="H15" s="203" t="str">
        <f t="shared" si="0"/>
        <v/>
      </c>
      <c r="I15" s="209"/>
    </row>
    <row r="16" spans="2:9" x14ac:dyDescent="0.2">
      <c r="B16" s="243" t="s">
        <v>197</v>
      </c>
      <c r="C16" s="193" t="s">
        <v>867</v>
      </c>
      <c r="D16" s="205" t="s">
        <v>28</v>
      </c>
      <c r="E16" s="205"/>
      <c r="F16" s="226">
        <f>H14</f>
        <v>150000</v>
      </c>
      <c r="G16" s="339"/>
      <c r="H16" s="203">
        <f t="shared" si="0"/>
        <v>0</v>
      </c>
      <c r="I16" s="209"/>
    </row>
    <row r="17" spans="2:9" x14ac:dyDescent="0.2">
      <c r="B17" s="243"/>
      <c r="C17" s="193"/>
      <c r="D17" s="205"/>
      <c r="E17" s="205"/>
      <c r="F17" s="205"/>
      <c r="G17" s="208"/>
      <c r="H17" s="203" t="str">
        <f t="shared" si="0"/>
        <v/>
      </c>
      <c r="I17" s="209"/>
    </row>
    <row r="18" spans="2:9" x14ac:dyDescent="0.2">
      <c r="B18" s="243"/>
      <c r="C18" s="193"/>
      <c r="D18" s="205"/>
      <c r="E18" s="205"/>
      <c r="F18" s="205"/>
      <c r="G18" s="208"/>
      <c r="H18" s="203" t="str">
        <f t="shared" ref="H18" si="1">IF(D18="","",F18*G18)</f>
        <v/>
      </c>
      <c r="I18" s="206"/>
    </row>
    <row r="19" spans="2:9" s="224" customFormat="1" ht="24.95" customHeight="1" x14ac:dyDescent="0.2">
      <c r="B19" s="285" t="str">
        <f>$B$10</f>
        <v>C20.1</v>
      </c>
      <c r="C19" s="219" t="s">
        <v>2708</v>
      </c>
      <c r="D19" s="220"/>
      <c r="E19" s="220"/>
      <c r="F19" s="221"/>
      <c r="G19" s="221"/>
      <c r="H19" s="222">
        <f>SUM(H10:H18)</f>
        <v>150000</v>
      </c>
      <c r="I19" s="223"/>
    </row>
    <row r="43" spans="7:7" x14ac:dyDescent="0.2">
      <c r="G43" s="239"/>
    </row>
    <row r="44" spans="7:7" x14ac:dyDescent="0.2">
      <c r="G44" s="239"/>
    </row>
    <row r="45" spans="7:7" x14ac:dyDescent="0.2">
      <c r="G45" s="239"/>
    </row>
    <row r="46" spans="7:7" x14ac:dyDescent="0.2">
      <c r="G46" s="239"/>
    </row>
    <row r="47" spans="7:7" x14ac:dyDescent="0.2">
      <c r="G47" s="239"/>
    </row>
    <row r="48" spans="7:7" x14ac:dyDescent="0.2">
      <c r="G48" s="239"/>
    </row>
    <row r="49" spans="7:7" x14ac:dyDescent="0.2">
      <c r="G49" s="239"/>
    </row>
    <row r="50" spans="7:7" x14ac:dyDescent="0.2">
      <c r="G50" s="239"/>
    </row>
    <row r="51" spans="7:7" x14ac:dyDescent="0.2">
      <c r="G51" s="239"/>
    </row>
    <row r="52" spans="7:7" x14ac:dyDescent="0.2">
      <c r="G52" s="239"/>
    </row>
    <row r="53" spans="7:7" x14ac:dyDescent="0.2">
      <c r="G53" s="239"/>
    </row>
    <row r="54" spans="7:7" x14ac:dyDescent="0.2">
      <c r="G54" s="239"/>
    </row>
    <row r="55" spans="7:7" x14ac:dyDescent="0.2">
      <c r="G55" s="239"/>
    </row>
    <row r="56" spans="7:7" x14ac:dyDescent="0.2">
      <c r="G56" s="239"/>
    </row>
    <row r="57" spans="7:7" x14ac:dyDescent="0.2">
      <c r="G57" s="239"/>
    </row>
    <row r="58" spans="7:7" x14ac:dyDescent="0.2">
      <c r="G58" s="239"/>
    </row>
    <row r="59" spans="7:7" x14ac:dyDescent="0.2">
      <c r="G59" s="239"/>
    </row>
    <row r="60" spans="7:7" x14ac:dyDescent="0.2">
      <c r="G60" s="239"/>
    </row>
    <row r="61" spans="7:7" x14ac:dyDescent="0.2">
      <c r="G61" s="239"/>
    </row>
    <row r="62" spans="7:7" x14ac:dyDescent="0.2">
      <c r="G62" s="239"/>
    </row>
    <row r="63" spans="7:7" x14ac:dyDescent="0.2">
      <c r="G63" s="239"/>
    </row>
    <row r="64" spans="7:7" x14ac:dyDescent="0.2">
      <c r="G64" s="239"/>
    </row>
    <row r="65" spans="7:7" x14ac:dyDescent="0.2">
      <c r="G65" s="239"/>
    </row>
    <row r="66" spans="7:7" x14ac:dyDescent="0.2">
      <c r="G66" s="239"/>
    </row>
    <row r="67" spans="7:7" x14ac:dyDescent="0.2">
      <c r="G67" s="239"/>
    </row>
    <row r="68" spans="7:7" x14ac:dyDescent="0.2">
      <c r="G68" s="239"/>
    </row>
    <row r="69" spans="7:7" x14ac:dyDescent="0.2">
      <c r="G69" s="239"/>
    </row>
    <row r="70" spans="7:7" x14ac:dyDescent="0.2">
      <c r="G70" s="239"/>
    </row>
    <row r="71" spans="7:7" x14ac:dyDescent="0.2">
      <c r="G71" s="239"/>
    </row>
    <row r="72" spans="7:7" x14ac:dyDescent="0.2">
      <c r="G72" s="239"/>
    </row>
    <row r="93" spans="3:3" x14ac:dyDescent="0.2">
      <c r="C93" s="194" t="s">
        <v>14</v>
      </c>
    </row>
    <row r="118" spans="6:6" x14ac:dyDescent="0.2">
      <c r="F118" s="289"/>
    </row>
    <row r="119" spans="6:6" x14ac:dyDescent="0.2">
      <c r="F119" s="289"/>
    </row>
    <row r="120" spans="6:6" x14ac:dyDescent="0.2">
      <c r="F120" s="289"/>
    </row>
    <row r="121" spans="6:6" x14ac:dyDescent="0.2">
      <c r="F121" s="289"/>
    </row>
    <row r="122" spans="6:6" x14ac:dyDescent="0.2">
      <c r="F122" s="289"/>
    </row>
    <row r="123" spans="6:6" x14ac:dyDescent="0.2">
      <c r="F123" s="289"/>
    </row>
    <row r="124" spans="6:6" x14ac:dyDescent="0.2">
      <c r="F124" s="289"/>
    </row>
    <row r="125" spans="6:6" x14ac:dyDescent="0.2">
      <c r="F125" s="289"/>
    </row>
    <row r="126" spans="6:6" x14ac:dyDescent="0.2">
      <c r="F126" s="289"/>
    </row>
    <row r="127" spans="6:6" x14ac:dyDescent="0.2">
      <c r="F127" s="289"/>
    </row>
  </sheetData>
  <mergeCells count="4">
    <mergeCell ref="F1:H1"/>
    <mergeCell ref="B5:G7"/>
    <mergeCell ref="H4:H7"/>
    <mergeCell ref="B4:G4"/>
  </mergeCells>
  <phoneticPr fontId="17" type="noConversion"/>
  <printOptions horizontalCentered="1"/>
  <pageMargins left="0.43307086614173229" right="0.31496062992125984" top="0.43307086614173229" bottom="0.62992125984251968" header="0.35433070866141736" footer="0.31496062992125984"/>
  <pageSetup paperSize="9" scale="79"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5D34-CF57-40E8-A7D2-491470DE9F10}">
  <sheetPr codeName="Sheet90">
    <tabColor theme="3" tint="0.59999389629810485"/>
    <pageSetUpPr fitToPage="1"/>
  </sheetPr>
  <dimension ref="B1:O31"/>
  <sheetViews>
    <sheetView view="pageBreakPreview" zoomScale="85" zoomScaleNormal="100" zoomScaleSheetLayoutView="85" workbookViewId="0">
      <selection activeCell="O29" sqref="O29"/>
    </sheetView>
  </sheetViews>
  <sheetFormatPr defaultColWidth="8.85546875" defaultRowHeight="12.75" x14ac:dyDescent="0.2"/>
  <cols>
    <col min="1" max="1" width="0.85546875" style="53" customWidth="1"/>
    <col min="2" max="2" width="11.7109375" style="56" customWidth="1"/>
    <col min="3" max="3" width="39.140625" style="54" customWidth="1"/>
    <col min="4" max="4" width="13.7109375" style="54" hidden="1" customWidth="1"/>
    <col min="5" max="5" width="24" style="314" customWidth="1"/>
    <col min="6" max="6" width="8.85546875" style="53" customWidth="1"/>
    <col min="7" max="7" width="15.7109375" style="53" customWidth="1"/>
    <col min="8" max="8" width="4.42578125" style="309" customWidth="1"/>
    <col min="9" max="9" width="0.85546875" style="53" customWidth="1"/>
    <col min="10" max="10" width="8.85546875" style="53"/>
    <col min="11" max="11" width="15.42578125" style="53" customWidth="1"/>
    <col min="12" max="12" width="12.5703125" style="53" customWidth="1"/>
    <col min="13" max="13" width="9.42578125" style="53" customWidth="1"/>
    <col min="14" max="16384" width="8.85546875" style="53"/>
  </cols>
  <sheetData>
    <row r="1" spans="2:15" x14ac:dyDescent="0.2">
      <c r="B1" s="2" t="str">
        <f>Client1</f>
        <v>Province of KwaZulu-Natal</v>
      </c>
      <c r="D1" s="4"/>
      <c r="E1" s="4"/>
      <c r="F1" s="439" t="str">
        <f>"Contract No. "&amp;ContractNo</f>
        <v>Contract No. ZNB01127/00000/00/HOD/INF/21/T</v>
      </c>
      <c r="G1" s="439"/>
      <c r="H1" s="439"/>
    </row>
    <row r="2" spans="2:15" s="1" customFormat="1" ht="18" customHeight="1" x14ac:dyDescent="0.2">
      <c r="B2" s="92" t="str">
        <f>Client2</f>
        <v>Department of Transport</v>
      </c>
      <c r="C2" s="54"/>
      <c r="D2" s="4"/>
      <c r="E2" s="4"/>
      <c r="F2" s="4"/>
      <c r="H2" s="5"/>
      <c r="L2" s="4"/>
    </row>
    <row r="3" spans="2:15" s="1" customFormat="1" ht="16.5" customHeight="1" x14ac:dyDescent="0.2">
      <c r="B3" s="73"/>
      <c r="C3" s="94"/>
      <c r="D3" s="74"/>
      <c r="E3" s="74"/>
      <c r="F3" s="74"/>
      <c r="G3" s="75"/>
      <c r="H3" s="93"/>
      <c r="J3" s="5"/>
      <c r="K3" s="5"/>
      <c r="L3" s="4"/>
    </row>
    <row r="4" spans="2:15" s="1" customFormat="1" ht="7.5" customHeight="1" x14ac:dyDescent="0.2">
      <c r="B4" s="445" t="str">
        <f>ContractDescription</f>
        <v>REHABILITATION OF PROVINCIAL ROAD P47-3 (KM 38.00 TO KM 48.00) IN THE EMPANGENI REGION</v>
      </c>
      <c r="C4" s="446"/>
      <c r="D4" s="446"/>
      <c r="E4" s="446"/>
      <c r="F4" s="446"/>
      <c r="G4" s="446"/>
      <c r="H4" s="510"/>
      <c r="J4" s="5"/>
      <c r="K4" s="5"/>
      <c r="L4" s="4"/>
    </row>
    <row r="5" spans="2:15" ht="12.75" customHeight="1" x14ac:dyDescent="0.2">
      <c r="B5" s="445"/>
      <c r="C5" s="446"/>
      <c r="D5" s="446"/>
      <c r="E5" s="446"/>
      <c r="F5" s="446"/>
      <c r="G5" s="446"/>
      <c r="H5" s="510"/>
    </row>
    <row r="6" spans="2:15" ht="7.5" customHeight="1" x14ac:dyDescent="0.2">
      <c r="B6" s="447"/>
      <c r="C6" s="448"/>
      <c r="D6" s="448"/>
      <c r="E6" s="448"/>
      <c r="F6" s="448"/>
      <c r="G6" s="448"/>
      <c r="H6" s="511"/>
    </row>
    <row r="7" spans="2:15" ht="25.5" customHeight="1" x14ac:dyDescent="0.2">
      <c r="B7" s="503" t="s">
        <v>2714</v>
      </c>
      <c r="C7" s="504"/>
      <c r="D7" s="504"/>
      <c r="E7" s="504"/>
      <c r="F7" s="504"/>
      <c r="G7" s="504"/>
      <c r="H7" s="505"/>
    </row>
    <row r="8" spans="2:15" ht="25.5" x14ac:dyDescent="0.2">
      <c r="B8" s="11" t="s">
        <v>2715</v>
      </c>
      <c r="C8" s="512" t="s">
        <v>1</v>
      </c>
      <c r="D8" s="506"/>
      <c r="E8" s="507"/>
      <c r="F8" s="11" t="s">
        <v>2700</v>
      </c>
      <c r="G8" s="506" t="s">
        <v>5</v>
      </c>
      <c r="H8" s="507"/>
      <c r="O8" s="309"/>
    </row>
    <row r="9" spans="2:15" x14ac:dyDescent="0.2">
      <c r="B9" s="22" t="str">
        <f>'C1.2'!B10</f>
        <v>C1.2</v>
      </c>
      <c r="C9" s="513" t="str">
        <f>'C1.2'!C10</f>
        <v>GENERAL REQUIREMENTS AND PAYMENT</v>
      </c>
      <c r="D9" s="514"/>
      <c r="E9" s="515"/>
      <c r="F9" s="41"/>
      <c r="G9" s="508">
        <f>'C1.2'!$H$152</f>
        <v>1157250</v>
      </c>
      <c r="H9" s="509"/>
      <c r="O9" s="309"/>
    </row>
    <row r="10" spans="2:15" ht="12.75" customHeight="1" x14ac:dyDescent="0.2">
      <c r="B10" s="22" t="str">
        <f>'C1.3'!B10</f>
        <v>C1.3</v>
      </c>
      <c r="C10" s="497" t="str">
        <f>'C1.3'!C10</f>
        <v>CONTRACTOR'S SITE ESTABLISHMENT AND GENERAL OBLIGATIONS</v>
      </c>
      <c r="D10" s="498">
        <f>'C1.3'!D10</f>
        <v>0</v>
      </c>
      <c r="E10" s="499">
        <f>'C1.3'!E10</f>
        <v>0</v>
      </c>
      <c r="F10" s="41"/>
      <c r="G10" s="500">
        <f>'C1.3'!$H$47</f>
        <v>0</v>
      </c>
      <c r="H10" s="501"/>
    </row>
    <row r="11" spans="2:15" ht="12.75" customHeight="1" x14ac:dyDescent="0.2">
      <c r="B11" s="22" t="str">
        <f>'C1.4'!B10</f>
        <v>C1.4</v>
      </c>
      <c r="C11" s="497" t="str">
        <f>'C1.4'!C10</f>
        <v>FACILITIES FOR THE ENGINEER</v>
      </c>
      <c r="D11" s="498">
        <f>'C1.4'!D10</f>
        <v>0</v>
      </c>
      <c r="E11" s="499">
        <f>'C1.4'!E10</f>
        <v>0</v>
      </c>
      <c r="F11" s="41"/>
      <c r="G11" s="500">
        <f>'C1.4'!$H$183</f>
        <v>140000</v>
      </c>
      <c r="H11" s="501"/>
    </row>
    <row r="12" spans="2:15" ht="12.75" customHeight="1" x14ac:dyDescent="0.2">
      <c r="B12" s="22" t="str">
        <f>'C1.5'!B10</f>
        <v>C1.5</v>
      </c>
      <c r="C12" s="497" t="str">
        <f>'C1.5'!C10</f>
        <v>ACCOMMODATION OF TRAFFIC</v>
      </c>
      <c r="D12" s="498">
        <f>'C1.5'!D10</f>
        <v>0</v>
      </c>
      <c r="E12" s="499">
        <f>'C1.5'!E10</f>
        <v>0</v>
      </c>
      <c r="F12" s="41"/>
      <c r="G12" s="500" t="s">
        <v>2892</v>
      </c>
      <c r="H12" s="501"/>
    </row>
    <row r="13" spans="2:15" ht="12.75" customHeight="1" x14ac:dyDescent="0.2">
      <c r="B13" s="22" t="str">
        <f>'C1.6'!B10</f>
        <v>C1.6</v>
      </c>
      <c r="C13" s="497" t="str">
        <f>'C1.6'!C10</f>
        <v>CLEARING AND GRUBBING</v>
      </c>
      <c r="D13" s="498">
        <f>'C1.6'!D10</f>
        <v>0</v>
      </c>
      <c r="E13" s="499">
        <f>'C1.6'!E10</f>
        <v>0</v>
      </c>
      <c r="F13" s="41"/>
      <c r="G13" s="500" t="s">
        <v>2892</v>
      </c>
      <c r="H13" s="501"/>
    </row>
    <row r="14" spans="2:15" ht="12.75" customHeight="1" x14ac:dyDescent="0.2">
      <c r="B14" s="22" t="str">
        <f>'C1.7'!B10</f>
        <v>C1.7</v>
      </c>
      <c r="C14" s="497" t="str">
        <f>'C1.7'!C10</f>
        <v>LOADING AND HAULING</v>
      </c>
      <c r="D14" s="498">
        <f>'C1.7'!D10</f>
        <v>0</v>
      </c>
      <c r="E14" s="499">
        <f>'C1.7'!E10</f>
        <v>0</v>
      </c>
      <c r="F14" s="41"/>
      <c r="G14" s="500" t="s">
        <v>2892</v>
      </c>
      <c r="H14" s="501"/>
    </row>
    <row r="15" spans="2:15" ht="12.75" customHeight="1" x14ac:dyDescent="0.2">
      <c r="B15" s="22" t="str">
        <f>'C2.1'!B10</f>
        <v>C2.1</v>
      </c>
      <c r="C15" s="497" t="str">
        <f>'C2.1'!C10</f>
        <v>GENERAL REQUIREMENTS AND TRENCHING FOR SERVICES</v>
      </c>
      <c r="D15" s="498">
        <f>'C2.1'!D10</f>
        <v>0</v>
      </c>
      <c r="E15" s="499">
        <f>'C2.1'!E10</f>
        <v>0</v>
      </c>
      <c r="F15" s="41"/>
      <c r="G15" s="502">
        <f>'C2.1'!$H$35</f>
        <v>180000</v>
      </c>
      <c r="H15" s="501"/>
    </row>
    <row r="16" spans="2:15" ht="12.75" customHeight="1" x14ac:dyDescent="0.2">
      <c r="B16" s="22" t="str">
        <f>'C3.1'!B10</f>
        <v>C3.1</v>
      </c>
      <c r="C16" s="497" t="str">
        <f>'C3.1'!C10</f>
        <v>DRAINS</v>
      </c>
      <c r="D16" s="498">
        <f>'C3.1'!D10</f>
        <v>0</v>
      </c>
      <c r="E16" s="499">
        <f>'C3.1'!E10</f>
        <v>0</v>
      </c>
      <c r="F16" s="41"/>
      <c r="G16" s="500" t="s">
        <v>2892</v>
      </c>
      <c r="H16" s="501"/>
    </row>
    <row r="17" spans="2:9" ht="12.75" customHeight="1" x14ac:dyDescent="0.2">
      <c r="B17" s="22" t="str">
        <f>'C4.2'!B10</f>
        <v>C4.2</v>
      </c>
      <c r="C17" s="497" t="str">
        <f>'C4.2'!C10</f>
        <v>CUT MATERIALS</v>
      </c>
      <c r="D17" s="498">
        <f>'C4.2'!D10</f>
        <v>0</v>
      </c>
      <c r="E17" s="499">
        <f>'C4.2'!E10</f>
        <v>0</v>
      </c>
      <c r="F17" s="41"/>
      <c r="G17" s="500" t="s">
        <v>2892</v>
      </c>
      <c r="H17" s="501"/>
    </row>
    <row r="18" spans="2:9" ht="12.75" customHeight="1" x14ac:dyDescent="0.2">
      <c r="B18" s="22" t="s">
        <v>2716</v>
      </c>
      <c r="C18" s="497" t="s">
        <v>2720</v>
      </c>
      <c r="D18" s="498">
        <f>'C4.2'!D11</f>
        <v>0</v>
      </c>
      <c r="E18" s="499">
        <f>'C4.2'!E11</f>
        <v>0</v>
      </c>
      <c r="F18" s="41"/>
      <c r="G18" s="500" t="s">
        <v>2892</v>
      </c>
      <c r="H18" s="501"/>
    </row>
    <row r="19" spans="2:9" ht="12.75" customHeight="1" x14ac:dyDescent="0.2">
      <c r="B19" s="22" t="str">
        <f>'C4.4'!B10</f>
        <v>C4.4</v>
      </c>
      <c r="C19" s="497" t="str">
        <f>'C4.4'!C10</f>
        <v>COMMERCIAL MATERIALS</v>
      </c>
      <c r="D19" s="498" t="e">
        <f>'C4.4'!#REF!</f>
        <v>#REF!</v>
      </c>
      <c r="E19" s="499" t="e">
        <f>'C4.4'!#REF!</f>
        <v>#REF!</v>
      </c>
      <c r="F19" s="41"/>
      <c r="G19" s="500" t="s">
        <v>2892</v>
      </c>
      <c r="H19" s="501"/>
    </row>
    <row r="20" spans="2:9" ht="12.75" customHeight="1" x14ac:dyDescent="0.2">
      <c r="B20" s="22" t="str">
        <f>'C5.1'!B10</f>
        <v>C5.1</v>
      </c>
      <c r="C20" s="497" t="str">
        <f>'C5.1'!C10</f>
        <v>ROADBED</v>
      </c>
      <c r="D20" s="498">
        <f>'C5.1'!D10</f>
        <v>0</v>
      </c>
      <c r="E20" s="499">
        <f>'C5.1'!E10</f>
        <v>0</v>
      </c>
      <c r="F20" s="41"/>
      <c r="G20" s="500">
        <f>'C5.1'!$H$45</f>
        <v>0</v>
      </c>
      <c r="H20" s="501"/>
    </row>
    <row r="21" spans="2:9" ht="12.75" customHeight="1" x14ac:dyDescent="0.2">
      <c r="B21" s="22" t="str">
        <f>'C5.3'!B10</f>
        <v>C5.3</v>
      </c>
      <c r="C21" s="497" t="str">
        <f>'C5.3'!C10</f>
        <v>ROAD PAVEMENT LAYERS</v>
      </c>
      <c r="D21" s="498">
        <f>'C5.3'!D10</f>
        <v>0</v>
      </c>
      <c r="E21" s="499">
        <f>'C5.3'!E10</f>
        <v>0</v>
      </c>
      <c r="F21" s="41"/>
      <c r="G21" s="500">
        <f>'C5.3'!$H$74</f>
        <v>0</v>
      </c>
      <c r="H21" s="501"/>
    </row>
    <row r="22" spans="2:9" ht="12.75" customHeight="1" x14ac:dyDescent="0.2">
      <c r="B22" s="22" t="str">
        <f>'C5.4'!B10</f>
        <v>C5.4</v>
      </c>
      <c r="C22" s="497" t="str">
        <f>'C5.4'!C10</f>
        <v>STABILISATION</v>
      </c>
      <c r="D22" s="498">
        <f>'C5.4'!D10</f>
        <v>0</v>
      </c>
      <c r="E22" s="499">
        <f>'C5.4'!E10</f>
        <v>0</v>
      </c>
      <c r="F22" s="41"/>
      <c r="G22" s="500">
        <f>'C5.4'!$H$39</f>
        <v>0</v>
      </c>
      <c r="H22" s="501"/>
    </row>
    <row r="23" spans="2:9" x14ac:dyDescent="0.2">
      <c r="B23" s="22" t="str">
        <f>'C9.1'!B9</f>
        <v>C9.1</v>
      </c>
      <c r="C23" s="497" t="str">
        <f>'C9.1'!C9</f>
        <v>ASPHALT LAYERS</v>
      </c>
      <c r="D23" s="498">
        <f>'C9.1'!D9</f>
        <v>0</v>
      </c>
      <c r="E23" s="499">
        <f>'C9.1'!E9</f>
        <v>0</v>
      </c>
      <c r="F23" s="41"/>
      <c r="G23" s="500">
        <f>'C9.1'!H58</f>
        <v>0</v>
      </c>
      <c r="H23" s="501"/>
    </row>
    <row r="24" spans="2:9" x14ac:dyDescent="0.2">
      <c r="B24" s="22" t="str">
        <f>'C10.1'!B10</f>
        <v>C10.1</v>
      </c>
      <c r="C24" s="497" t="str">
        <f>'C10.1'!C10</f>
        <v>GENERAL REQUIREMENTS FOR SURFACE TREATMENTS</v>
      </c>
      <c r="D24" s="498">
        <f>'C10.1'!D11</f>
        <v>0</v>
      </c>
      <c r="E24" s="499">
        <f>'C10.1'!E11</f>
        <v>0</v>
      </c>
      <c r="F24" s="41"/>
      <c r="G24" s="500" t="s">
        <v>2892</v>
      </c>
      <c r="H24" s="501"/>
    </row>
    <row r="25" spans="2:9" x14ac:dyDescent="0.2">
      <c r="B25" s="22" t="str">
        <f>'C11.4'!B10</f>
        <v>C11.4</v>
      </c>
      <c r="C25" s="497" t="str">
        <f>'C11.4'!C10</f>
        <v>ROAD RESTRAINT SYSTEMS</v>
      </c>
      <c r="D25" s="498">
        <f>'C11.4'!D13</f>
        <v>0</v>
      </c>
      <c r="E25" s="499">
        <f>'C11.4'!E13</f>
        <v>0</v>
      </c>
      <c r="F25" s="41"/>
      <c r="G25" s="500" t="s">
        <v>2892</v>
      </c>
      <c r="H25" s="501"/>
    </row>
    <row r="26" spans="2:9" x14ac:dyDescent="0.2">
      <c r="B26" s="22" t="str">
        <f>'C11.6'!B10</f>
        <v>C11.6</v>
      </c>
      <c r="C26" s="497" t="str">
        <f>'C11.6'!C10</f>
        <v>ROAD SIGNS</v>
      </c>
      <c r="D26" s="498">
        <f>'C11.6'!D11</f>
        <v>0</v>
      </c>
      <c r="E26" s="499">
        <f>'C11.6'!E11</f>
        <v>0</v>
      </c>
      <c r="F26" s="41"/>
      <c r="G26" s="500" t="s">
        <v>2892</v>
      </c>
      <c r="H26" s="501"/>
    </row>
    <row r="27" spans="2:9" x14ac:dyDescent="0.2">
      <c r="B27" s="22" t="str">
        <f>'C11.7'!B10</f>
        <v>C11.7</v>
      </c>
      <c r="C27" s="497" t="str">
        <f>'C11.7'!C10</f>
        <v>ROAD MARKINGS AND ROAD STUDS</v>
      </c>
      <c r="D27" s="498">
        <f>'C11.7'!D11</f>
        <v>0</v>
      </c>
      <c r="E27" s="499">
        <f>'C11.7'!E11</f>
        <v>0</v>
      </c>
      <c r="F27" s="41"/>
      <c r="G27" s="500" t="s">
        <v>2892</v>
      </c>
      <c r="H27" s="501"/>
    </row>
    <row r="28" spans="2:9" x14ac:dyDescent="0.2">
      <c r="B28" s="22" t="str">
        <f>'C11.8'!B10</f>
        <v>C11.8</v>
      </c>
      <c r="C28" s="497" t="str">
        <f>'C11.8'!C10</f>
        <v>LANDSCAPING AND PLANTING PLANTS</v>
      </c>
      <c r="D28" s="498">
        <f>'C11.8'!D11</f>
        <v>0</v>
      </c>
      <c r="E28" s="499">
        <f>'C11.8'!E11</f>
        <v>0</v>
      </c>
      <c r="F28" s="41"/>
      <c r="G28" s="500" t="s">
        <v>2892</v>
      </c>
      <c r="H28" s="501"/>
    </row>
    <row r="29" spans="2:9" x14ac:dyDescent="0.2">
      <c r="B29" s="22" t="str">
        <f>'C11.9'!B10</f>
        <v>C11.9</v>
      </c>
      <c r="C29" s="497" t="str">
        <f>'C11.9'!C10</f>
        <v>FINISHING THE ROAD AND ROAD RESERVE AND TREATING OLD ROADS</v>
      </c>
      <c r="D29" s="498">
        <f>'C11.9'!D11</f>
        <v>0</v>
      </c>
      <c r="E29" s="499">
        <f>'C11.9'!E11</f>
        <v>0</v>
      </c>
      <c r="F29" s="41"/>
      <c r="G29" s="500" t="s">
        <v>2892</v>
      </c>
      <c r="H29" s="501"/>
    </row>
    <row r="30" spans="2:9" ht="25.5" x14ac:dyDescent="0.2">
      <c r="B30" s="21" t="s">
        <v>863</v>
      </c>
      <c r="C30" s="315" t="s">
        <v>864</v>
      </c>
      <c r="E30" s="105"/>
      <c r="F30" s="41"/>
      <c r="G30" s="518">
        <f>'C20.1'!$H$19</f>
        <v>150000</v>
      </c>
      <c r="H30" s="519"/>
    </row>
    <row r="31" spans="2:9" s="30" customFormat="1" ht="19.5" customHeight="1" x14ac:dyDescent="0.2">
      <c r="B31" s="520" t="s">
        <v>2812</v>
      </c>
      <c r="C31" s="521"/>
      <c r="D31" s="521"/>
      <c r="E31" s="521"/>
      <c r="F31" s="521"/>
      <c r="G31" s="516">
        <f>SUM(G9:H30)</f>
        <v>1627250</v>
      </c>
      <c r="H31" s="517"/>
      <c r="I31" s="311"/>
    </row>
  </sheetData>
  <mergeCells count="51">
    <mergeCell ref="G31:H31"/>
    <mergeCell ref="C25:E25"/>
    <mergeCell ref="C26:E26"/>
    <mergeCell ref="G21:H21"/>
    <mergeCell ref="G19:H19"/>
    <mergeCell ref="G20:H20"/>
    <mergeCell ref="C21:E21"/>
    <mergeCell ref="C29:E29"/>
    <mergeCell ref="G30:H30"/>
    <mergeCell ref="G27:H27"/>
    <mergeCell ref="G22:H22"/>
    <mergeCell ref="G25:H25"/>
    <mergeCell ref="G28:H28"/>
    <mergeCell ref="G29:H29"/>
    <mergeCell ref="G26:H26"/>
    <mergeCell ref="B31:F31"/>
    <mergeCell ref="G11:H11"/>
    <mergeCell ref="G12:H12"/>
    <mergeCell ref="C8:E8"/>
    <mergeCell ref="C9:E9"/>
    <mergeCell ref="C10:E10"/>
    <mergeCell ref="C11:E11"/>
    <mergeCell ref="C12:E12"/>
    <mergeCell ref="F1:H1"/>
    <mergeCell ref="B7:H7"/>
    <mergeCell ref="G8:H8"/>
    <mergeCell ref="G9:H9"/>
    <mergeCell ref="G10:H10"/>
    <mergeCell ref="H4:H6"/>
    <mergeCell ref="B4:G6"/>
    <mergeCell ref="G13:H13"/>
    <mergeCell ref="G14:H14"/>
    <mergeCell ref="G15:H15"/>
    <mergeCell ref="C27:E27"/>
    <mergeCell ref="C28:E28"/>
    <mergeCell ref="C23:E23"/>
    <mergeCell ref="C24:E24"/>
    <mergeCell ref="C13:E13"/>
    <mergeCell ref="C14:E14"/>
    <mergeCell ref="C16:E16"/>
    <mergeCell ref="G18:H18"/>
    <mergeCell ref="G17:H17"/>
    <mergeCell ref="C15:E15"/>
    <mergeCell ref="G23:H23"/>
    <mergeCell ref="G24:H24"/>
    <mergeCell ref="C19:E19"/>
    <mergeCell ref="C20:E20"/>
    <mergeCell ref="C18:E18"/>
    <mergeCell ref="C22:E22"/>
    <mergeCell ref="G16:H16"/>
    <mergeCell ref="C17:E17"/>
  </mergeCells>
  <printOptions horizontalCentered="1"/>
  <pageMargins left="0.43307086614173229" right="0.31496062992125984" top="0.43307086614173229" bottom="0.62992125984251968" header="0.35433070866141736" footer="0.31496062992125984"/>
  <pageSetup paperSize="9" scale="91"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BFEB-7192-412E-8F11-FDF179FD734E}">
  <sheetPr>
    <pageSetUpPr fitToPage="1"/>
  </sheetPr>
  <dimension ref="B1:I65"/>
  <sheetViews>
    <sheetView view="pageBreakPreview" topLeftCell="A36" zoomScale="70" zoomScaleNormal="70" zoomScaleSheetLayoutView="70" workbookViewId="0">
      <selection activeCell="G11" sqref="G11"/>
    </sheetView>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4.42578125" style="4" customWidth="1"/>
    <col min="7" max="7" width="14.7109375" style="1" customWidth="1"/>
    <col min="8" max="8" width="16.5703125" style="5" customWidth="1"/>
    <col min="9" max="9" width="0.85546875" style="5" customWidth="1"/>
    <col min="10" max="16384" width="6.85546875" style="1"/>
  </cols>
  <sheetData>
    <row r="1" spans="2:9" x14ac:dyDescent="0.2">
      <c r="B1" s="2" t="str">
        <f>Client1</f>
        <v>Province of KwaZulu-Natal</v>
      </c>
      <c r="F1" s="439" t="str">
        <f>"Contract No. "&amp;ContractNo</f>
        <v>Contract No. ZNB01127/00000/00/HOD/INF/21/T</v>
      </c>
      <c r="G1" s="439"/>
      <c r="H1" s="439"/>
    </row>
    <row r="2" spans="2:9" x14ac:dyDescent="0.2">
      <c r="B2" s="92" t="str">
        <f>Client2</f>
        <v>Department of Transport</v>
      </c>
    </row>
    <row r="3" spans="2:9" x14ac:dyDescent="0.2">
      <c r="B3" s="73"/>
      <c r="C3" s="73"/>
      <c r="D3" s="74"/>
      <c r="E3" s="74"/>
      <c r="F3" s="74"/>
      <c r="G3" s="75"/>
      <c r="H3" s="93"/>
    </row>
    <row r="4" spans="2:9" x14ac:dyDescent="0.2">
      <c r="B4" s="443" t="s">
        <v>8</v>
      </c>
      <c r="C4" s="444"/>
      <c r="D4" s="444"/>
      <c r="E4" s="444"/>
      <c r="F4" s="444"/>
      <c r="G4" s="444"/>
      <c r="H4" s="465" t="str">
        <f>"CHAPTER "&amp;B9</f>
        <v>CHAPTER F1</v>
      </c>
      <c r="I4" s="6"/>
    </row>
    <row r="5" spans="2:9" ht="7.5" customHeight="1" x14ac:dyDescent="0.2">
      <c r="B5" s="445" t="str">
        <f>ContractDescription</f>
        <v>REHABILITATION OF PROVINCIAL ROAD P47-3 (KM 38.00 TO KM 48.00) IN THE EMPANGENI REGION</v>
      </c>
      <c r="C5" s="446"/>
      <c r="D5" s="446"/>
      <c r="E5" s="446"/>
      <c r="F5" s="446"/>
      <c r="G5" s="446"/>
      <c r="H5" s="466"/>
      <c r="I5" s="8"/>
    </row>
    <row r="6" spans="2:9" ht="12.75" customHeight="1" x14ac:dyDescent="0.2">
      <c r="B6" s="445"/>
      <c r="C6" s="446"/>
      <c r="D6" s="446"/>
      <c r="E6" s="446"/>
      <c r="F6" s="446"/>
      <c r="G6" s="446"/>
      <c r="H6" s="466"/>
      <c r="I6" s="8"/>
    </row>
    <row r="7" spans="2:9" ht="7.5" customHeight="1" x14ac:dyDescent="0.2">
      <c r="B7" s="447"/>
      <c r="C7" s="448"/>
      <c r="D7" s="448"/>
      <c r="E7" s="448"/>
      <c r="F7" s="448"/>
      <c r="G7" s="448"/>
      <c r="H7" s="467"/>
      <c r="I7" s="8"/>
    </row>
    <row r="8" spans="2:9" s="9" customFormat="1" ht="24.95" customHeight="1" x14ac:dyDescent="0.2">
      <c r="B8" s="10" t="s">
        <v>0</v>
      </c>
      <c r="C8" s="11" t="s">
        <v>1</v>
      </c>
      <c r="D8" s="11" t="s">
        <v>2</v>
      </c>
      <c r="E8" s="11" t="s">
        <v>10</v>
      </c>
      <c r="F8" s="11" t="s">
        <v>3</v>
      </c>
      <c r="G8" s="11" t="s">
        <v>4</v>
      </c>
      <c r="H8" s="11" t="s">
        <v>5</v>
      </c>
      <c r="I8" s="12"/>
    </row>
    <row r="9" spans="2:9" ht="25.5" x14ac:dyDescent="0.2">
      <c r="B9" s="71" t="s">
        <v>2770</v>
      </c>
      <c r="C9" s="20" t="s">
        <v>2687</v>
      </c>
      <c r="D9" s="22"/>
      <c r="E9" s="22"/>
      <c r="F9" s="22"/>
      <c r="G9" s="41"/>
      <c r="H9" s="318" t="str">
        <f t="shared" ref="H9:H64" si="0">IF(D9="","",F9*G9)</f>
        <v/>
      </c>
      <c r="I9" s="320"/>
    </row>
    <row r="10" spans="2:9" x14ac:dyDescent="0.2">
      <c r="B10" s="50"/>
      <c r="C10" s="14"/>
      <c r="D10" s="22"/>
      <c r="E10" s="22"/>
      <c r="F10" s="22"/>
      <c r="G10" s="41"/>
      <c r="H10" s="318" t="str">
        <f t="shared" si="0"/>
        <v/>
      </c>
      <c r="I10" s="320"/>
    </row>
    <row r="11" spans="2:9" ht="25.5" x14ac:dyDescent="0.2">
      <c r="B11" s="50" t="s">
        <v>2688</v>
      </c>
      <c r="C11" s="14" t="s">
        <v>2689</v>
      </c>
      <c r="D11" s="22" t="s">
        <v>13</v>
      </c>
      <c r="E11" s="22"/>
      <c r="F11" s="166">
        <v>1</v>
      </c>
      <c r="G11" s="331"/>
      <c r="H11" s="318">
        <f t="shared" si="0"/>
        <v>0</v>
      </c>
      <c r="I11" s="320"/>
    </row>
    <row r="12" spans="2:9" x14ac:dyDescent="0.2">
      <c r="B12" s="71"/>
      <c r="C12" s="14"/>
      <c r="D12" s="22"/>
      <c r="E12" s="22"/>
      <c r="F12" s="22"/>
      <c r="G12" s="41"/>
      <c r="H12" s="318" t="str">
        <f t="shared" si="0"/>
        <v/>
      </c>
      <c r="I12" s="320"/>
    </row>
    <row r="13" spans="2:9" x14ac:dyDescent="0.2">
      <c r="B13" s="50" t="s">
        <v>2690</v>
      </c>
      <c r="C13" s="14" t="s">
        <v>2691</v>
      </c>
      <c r="D13" s="22"/>
      <c r="E13" s="22"/>
      <c r="F13" s="332"/>
      <c r="G13" s="333"/>
      <c r="H13" s="318" t="str">
        <f t="shared" si="0"/>
        <v/>
      </c>
      <c r="I13" s="322"/>
    </row>
    <row r="14" spans="2:9" x14ac:dyDescent="0.2">
      <c r="B14" s="71"/>
      <c r="C14" s="14"/>
      <c r="D14" s="22"/>
      <c r="E14" s="22"/>
      <c r="F14" s="332"/>
      <c r="G14" s="333"/>
      <c r="H14" s="318" t="str">
        <f t="shared" si="0"/>
        <v/>
      </c>
      <c r="I14" s="322"/>
    </row>
    <row r="15" spans="2:9" x14ac:dyDescent="0.2">
      <c r="B15" s="50" t="s">
        <v>53</v>
      </c>
      <c r="C15" s="14" t="s">
        <v>2775</v>
      </c>
      <c r="D15" s="22"/>
      <c r="E15" s="22"/>
      <c r="F15" s="332"/>
      <c r="G15" s="333"/>
      <c r="H15" s="318" t="str">
        <f t="shared" si="0"/>
        <v/>
      </c>
      <c r="I15" s="322"/>
    </row>
    <row r="16" spans="2:9" x14ac:dyDescent="0.2">
      <c r="B16" s="71"/>
      <c r="C16" s="14"/>
      <c r="D16" s="22"/>
      <c r="E16" s="22"/>
      <c r="F16" s="332"/>
      <c r="G16" s="333"/>
      <c r="H16" s="318" t="str">
        <f t="shared" si="0"/>
        <v/>
      </c>
      <c r="I16" s="322"/>
    </row>
    <row r="17" spans="2:9" x14ac:dyDescent="0.2">
      <c r="B17" s="50" t="s">
        <v>197</v>
      </c>
      <c r="C17" s="14" t="s">
        <v>2772</v>
      </c>
      <c r="D17" s="22" t="s">
        <v>1419</v>
      </c>
      <c r="E17" s="22"/>
      <c r="F17" s="166">
        <v>300000</v>
      </c>
      <c r="G17" s="331">
        <v>1</v>
      </c>
      <c r="H17" s="318">
        <f t="shared" si="0"/>
        <v>300000</v>
      </c>
      <c r="I17" s="320"/>
    </row>
    <row r="18" spans="2:9" x14ac:dyDescent="0.2">
      <c r="B18" s="50"/>
      <c r="C18" s="14"/>
      <c r="D18" s="22"/>
      <c r="E18" s="22"/>
      <c r="F18" s="166"/>
      <c r="G18" s="331"/>
      <c r="H18" s="318" t="str">
        <f t="shared" si="0"/>
        <v/>
      </c>
      <c r="I18" s="320"/>
    </row>
    <row r="19" spans="2:9" ht="25.5" x14ac:dyDescent="0.2">
      <c r="B19" s="50" t="s">
        <v>198</v>
      </c>
      <c r="C19" s="14" t="s">
        <v>2773</v>
      </c>
      <c r="D19" s="22" t="s">
        <v>28</v>
      </c>
      <c r="E19" s="38"/>
      <c r="F19" s="166">
        <f>H17</f>
        <v>300000</v>
      </c>
      <c r="G19" s="334"/>
      <c r="H19" s="318">
        <f t="shared" si="0"/>
        <v>0</v>
      </c>
    </row>
    <row r="20" spans="2:9" x14ac:dyDescent="0.2">
      <c r="B20" s="50"/>
      <c r="C20" s="1"/>
      <c r="D20" s="22"/>
      <c r="E20" s="38"/>
      <c r="F20" s="332"/>
      <c r="G20" s="46"/>
      <c r="H20" s="318" t="str">
        <f t="shared" si="0"/>
        <v/>
      </c>
    </row>
    <row r="21" spans="2:9" x14ac:dyDescent="0.2">
      <c r="B21" s="50" t="s">
        <v>55</v>
      </c>
      <c r="C21" s="14" t="s">
        <v>2774</v>
      </c>
      <c r="D21" s="22"/>
      <c r="E21" s="38"/>
      <c r="F21" s="332"/>
      <c r="G21" s="335"/>
      <c r="H21" s="318" t="str">
        <f t="shared" si="0"/>
        <v/>
      </c>
    </row>
    <row r="22" spans="2:9" x14ac:dyDescent="0.2">
      <c r="B22" s="50"/>
      <c r="C22" s="14"/>
      <c r="D22" s="22"/>
      <c r="E22" s="38"/>
      <c r="F22" s="332"/>
      <c r="G22" s="46"/>
      <c r="H22" s="318" t="str">
        <f t="shared" si="0"/>
        <v/>
      </c>
    </row>
    <row r="23" spans="2:9" x14ac:dyDescent="0.2">
      <c r="B23" s="50" t="s">
        <v>220</v>
      </c>
      <c r="C23" s="14" t="s">
        <v>2772</v>
      </c>
      <c r="D23" s="22" t="s">
        <v>1419</v>
      </c>
      <c r="E23" s="38"/>
      <c r="F23" s="166">
        <v>275000</v>
      </c>
      <c r="G23" s="331">
        <v>1</v>
      </c>
      <c r="H23" s="318">
        <f t="shared" si="0"/>
        <v>275000</v>
      </c>
    </row>
    <row r="24" spans="2:9" x14ac:dyDescent="0.2">
      <c r="B24" s="50"/>
      <c r="C24" s="14"/>
      <c r="D24" s="22"/>
      <c r="E24" s="38"/>
      <c r="F24" s="166"/>
      <c r="G24" s="331"/>
      <c r="H24" s="318" t="str">
        <f t="shared" si="0"/>
        <v/>
      </c>
    </row>
    <row r="25" spans="2:9" ht="25.5" x14ac:dyDescent="0.2">
      <c r="B25" s="50" t="s">
        <v>221</v>
      </c>
      <c r="C25" s="14" t="s">
        <v>2776</v>
      </c>
      <c r="D25" s="22" t="s">
        <v>28</v>
      </c>
      <c r="E25" s="22"/>
      <c r="F25" s="166">
        <f>H23</f>
        <v>275000</v>
      </c>
      <c r="G25" s="334"/>
      <c r="H25" s="318">
        <f t="shared" si="0"/>
        <v>0</v>
      </c>
      <c r="I25" s="322"/>
    </row>
    <row r="26" spans="2:9" x14ac:dyDescent="0.2">
      <c r="B26" s="50"/>
      <c r="C26" s="14"/>
      <c r="D26" s="22"/>
      <c r="E26" s="15"/>
      <c r="F26" s="336"/>
      <c r="G26" s="29"/>
      <c r="H26" s="318" t="str">
        <f t="shared" si="0"/>
        <v/>
      </c>
      <c r="I26" s="319"/>
    </row>
    <row r="27" spans="2:9" s="37" customFormat="1" x14ac:dyDescent="0.2">
      <c r="B27" s="50" t="s">
        <v>56</v>
      </c>
      <c r="C27" s="14" t="s">
        <v>2777</v>
      </c>
      <c r="D27" s="22"/>
      <c r="E27" s="15"/>
      <c r="F27" s="336"/>
      <c r="G27" s="29"/>
      <c r="H27" s="318" t="str">
        <f t="shared" si="0"/>
        <v/>
      </c>
      <c r="I27" s="319"/>
    </row>
    <row r="28" spans="2:9" x14ac:dyDescent="0.2">
      <c r="B28" s="50"/>
      <c r="C28" s="14"/>
      <c r="D28" s="22"/>
      <c r="E28" s="22"/>
      <c r="F28" s="332"/>
      <c r="G28" s="335"/>
      <c r="H28" s="318" t="str">
        <f t="shared" si="0"/>
        <v/>
      </c>
      <c r="I28" s="322"/>
    </row>
    <row r="29" spans="2:9" x14ac:dyDescent="0.2">
      <c r="B29" s="50" t="s">
        <v>388</v>
      </c>
      <c r="C29" s="14" t="s">
        <v>2772</v>
      </c>
      <c r="D29" s="22" t="s">
        <v>1419</v>
      </c>
      <c r="E29" s="22"/>
      <c r="F29" s="166">
        <v>275000</v>
      </c>
      <c r="G29" s="331">
        <v>1</v>
      </c>
      <c r="H29" s="318">
        <f t="shared" si="0"/>
        <v>275000</v>
      </c>
      <c r="I29" s="322"/>
    </row>
    <row r="30" spans="2:9" x14ac:dyDescent="0.2">
      <c r="B30" s="50"/>
      <c r="C30" s="14"/>
      <c r="D30" s="22"/>
      <c r="E30" s="22"/>
      <c r="F30" s="166"/>
      <c r="G30" s="331"/>
      <c r="H30" s="318" t="str">
        <f t="shared" si="0"/>
        <v/>
      </c>
      <c r="I30" s="320"/>
    </row>
    <row r="31" spans="2:9" ht="25.5" x14ac:dyDescent="0.2">
      <c r="B31" s="50" t="s">
        <v>389</v>
      </c>
      <c r="C31" s="14" t="s">
        <v>2781</v>
      </c>
      <c r="D31" s="22" t="s">
        <v>28</v>
      </c>
      <c r="E31" s="22"/>
      <c r="F31" s="166">
        <f>H29</f>
        <v>275000</v>
      </c>
      <c r="G31" s="334"/>
      <c r="H31" s="318">
        <f t="shared" si="0"/>
        <v>0</v>
      </c>
      <c r="I31" s="320"/>
    </row>
    <row r="32" spans="2:9" x14ac:dyDescent="0.2">
      <c r="B32" s="50"/>
      <c r="C32" s="14"/>
      <c r="D32" s="22"/>
      <c r="E32" s="22"/>
      <c r="F32" s="332"/>
      <c r="G32" s="337"/>
      <c r="H32" s="318" t="str">
        <f t="shared" si="0"/>
        <v/>
      </c>
      <c r="I32" s="320"/>
    </row>
    <row r="33" spans="2:9" ht="25.5" x14ac:dyDescent="0.2">
      <c r="B33" s="50" t="s">
        <v>57</v>
      </c>
      <c r="C33" s="14" t="s">
        <v>2778</v>
      </c>
      <c r="D33" s="22"/>
      <c r="E33" s="22"/>
      <c r="F33" s="332"/>
      <c r="G33" s="337"/>
      <c r="H33" s="318" t="str">
        <f t="shared" si="0"/>
        <v/>
      </c>
      <c r="I33" s="320"/>
    </row>
    <row r="34" spans="2:9" x14ac:dyDescent="0.2">
      <c r="B34" s="50"/>
      <c r="C34" s="14"/>
      <c r="D34" s="22"/>
      <c r="E34" s="22"/>
      <c r="F34" s="22"/>
      <c r="G34" s="41"/>
      <c r="H34" s="318" t="str">
        <f t="shared" si="0"/>
        <v/>
      </c>
      <c r="I34" s="320"/>
    </row>
    <row r="35" spans="2:9" x14ac:dyDescent="0.2">
      <c r="B35" s="50" t="s">
        <v>865</v>
      </c>
      <c r="C35" s="14" t="s">
        <v>2772</v>
      </c>
      <c r="D35" s="22" t="s">
        <v>1419</v>
      </c>
      <c r="E35" s="22"/>
      <c r="F35" s="166">
        <v>100000</v>
      </c>
      <c r="G35" s="331">
        <v>1</v>
      </c>
      <c r="H35" s="318">
        <f t="shared" si="0"/>
        <v>100000</v>
      </c>
      <c r="I35" s="320"/>
    </row>
    <row r="36" spans="2:9" x14ac:dyDescent="0.2">
      <c r="B36" s="50"/>
      <c r="C36" s="14"/>
      <c r="D36" s="22"/>
      <c r="E36" s="22"/>
      <c r="F36" s="166"/>
      <c r="G36" s="331"/>
      <c r="H36" s="318" t="str">
        <f t="shared" si="0"/>
        <v/>
      </c>
      <c r="I36" s="320"/>
    </row>
    <row r="37" spans="2:9" ht="25.5" x14ac:dyDescent="0.2">
      <c r="B37" s="50" t="s">
        <v>2779</v>
      </c>
      <c r="C37" s="14" t="s">
        <v>2780</v>
      </c>
      <c r="D37" s="22" t="s">
        <v>28</v>
      </c>
      <c r="E37" s="22"/>
      <c r="F37" s="166">
        <f>H35</f>
        <v>100000</v>
      </c>
      <c r="G37" s="334"/>
      <c r="H37" s="318">
        <f t="shared" si="0"/>
        <v>0</v>
      </c>
      <c r="I37" s="320"/>
    </row>
    <row r="38" spans="2:9" x14ac:dyDescent="0.2">
      <c r="B38" s="50"/>
      <c r="C38" s="14"/>
      <c r="D38" s="22"/>
      <c r="E38" s="22"/>
      <c r="F38" s="22"/>
      <c r="G38" s="335"/>
      <c r="H38" s="318" t="str">
        <f t="shared" si="0"/>
        <v/>
      </c>
      <c r="I38" s="320"/>
    </row>
    <row r="39" spans="2:9" ht="25.5" x14ac:dyDescent="0.2">
      <c r="B39" s="50" t="s">
        <v>2692</v>
      </c>
      <c r="C39" s="14" t="s">
        <v>2693</v>
      </c>
      <c r="D39" s="22"/>
      <c r="E39" s="22"/>
      <c r="F39" s="22"/>
      <c r="G39" s="335"/>
      <c r="H39" s="318" t="str">
        <f t="shared" si="0"/>
        <v/>
      </c>
      <c r="I39" s="320"/>
    </row>
    <row r="40" spans="2:9" x14ac:dyDescent="0.2">
      <c r="B40" s="50"/>
      <c r="C40" s="14"/>
      <c r="D40" s="22"/>
      <c r="E40" s="22"/>
      <c r="F40" s="22"/>
      <c r="G40" s="335"/>
      <c r="H40" s="318" t="str">
        <f t="shared" si="0"/>
        <v/>
      </c>
      <c r="I40" s="320"/>
    </row>
    <row r="41" spans="2:9" x14ac:dyDescent="0.2">
      <c r="B41" s="50" t="s">
        <v>53</v>
      </c>
      <c r="C41" s="14" t="s">
        <v>2786</v>
      </c>
      <c r="D41" s="22" t="s">
        <v>2717</v>
      </c>
      <c r="E41" s="22"/>
      <c r="F41" s="166">
        <v>250000</v>
      </c>
      <c r="G41" s="331">
        <v>1</v>
      </c>
      <c r="H41" s="318">
        <f t="shared" si="0"/>
        <v>250000</v>
      </c>
      <c r="I41" s="320"/>
    </row>
    <row r="42" spans="2:9" x14ac:dyDescent="0.2">
      <c r="B42" s="50"/>
      <c r="C42" s="14"/>
      <c r="D42" s="22"/>
      <c r="E42" s="22"/>
      <c r="F42" s="166"/>
      <c r="G42" s="331"/>
      <c r="H42" s="318" t="str">
        <f t="shared" si="0"/>
        <v/>
      </c>
      <c r="I42" s="320"/>
    </row>
    <row r="43" spans="2:9" x14ac:dyDescent="0.2">
      <c r="B43" s="50" t="s">
        <v>55</v>
      </c>
      <c r="C43" s="14" t="s">
        <v>2787</v>
      </c>
      <c r="D43" s="22" t="s">
        <v>2717</v>
      </c>
      <c r="E43" s="22"/>
      <c r="F43" s="166">
        <v>120000</v>
      </c>
      <c r="G43" s="331">
        <v>1</v>
      </c>
      <c r="H43" s="318">
        <f t="shared" si="0"/>
        <v>120000</v>
      </c>
      <c r="I43" s="320"/>
    </row>
    <row r="44" spans="2:9" x14ac:dyDescent="0.2">
      <c r="B44" s="50"/>
      <c r="C44" s="14"/>
      <c r="D44" s="22"/>
      <c r="E44" s="22"/>
      <c r="F44" s="166"/>
      <c r="G44" s="331"/>
      <c r="H44" s="318" t="str">
        <f t="shared" si="0"/>
        <v/>
      </c>
      <c r="I44" s="320"/>
    </row>
    <row r="45" spans="2:9" ht="25.5" x14ac:dyDescent="0.2">
      <c r="B45" s="50" t="s">
        <v>65</v>
      </c>
      <c r="C45" s="14" t="s">
        <v>2788</v>
      </c>
      <c r="D45" s="22" t="s">
        <v>28</v>
      </c>
      <c r="E45" s="22"/>
      <c r="F45" s="166">
        <f>H41+H43</f>
        <v>370000</v>
      </c>
      <c r="G45" s="334"/>
      <c r="H45" s="318">
        <f t="shared" si="0"/>
        <v>0</v>
      </c>
      <c r="I45" s="320"/>
    </row>
    <row r="46" spans="2:9" x14ac:dyDescent="0.2">
      <c r="B46" s="50"/>
      <c r="C46" s="14"/>
      <c r="D46" s="22"/>
      <c r="E46" s="22"/>
      <c r="F46" s="166"/>
      <c r="G46" s="331"/>
      <c r="H46" s="318" t="str">
        <f t="shared" si="0"/>
        <v/>
      </c>
      <c r="I46" s="320"/>
    </row>
    <row r="47" spans="2:9" x14ac:dyDescent="0.2">
      <c r="B47" s="50" t="s">
        <v>57</v>
      </c>
      <c r="C47" s="14" t="s">
        <v>2789</v>
      </c>
      <c r="D47" s="22"/>
      <c r="E47" s="22"/>
      <c r="F47" s="166"/>
      <c r="G47" s="331"/>
      <c r="H47" s="318" t="str">
        <f t="shared" si="0"/>
        <v/>
      </c>
      <c r="I47" s="320"/>
    </row>
    <row r="48" spans="2:9" x14ac:dyDescent="0.2">
      <c r="B48" s="50"/>
      <c r="C48" s="14"/>
      <c r="D48" s="22"/>
      <c r="E48" s="22"/>
      <c r="F48" s="166"/>
      <c r="G48" s="331"/>
      <c r="H48" s="318" t="str">
        <f t="shared" si="0"/>
        <v/>
      </c>
      <c r="I48" s="320"/>
    </row>
    <row r="49" spans="2:9" x14ac:dyDescent="0.2">
      <c r="B49" s="50" t="s">
        <v>865</v>
      </c>
      <c r="C49" s="14" t="s">
        <v>2790</v>
      </c>
      <c r="D49" s="22" t="s">
        <v>2717</v>
      </c>
      <c r="E49" s="22"/>
      <c r="F49" s="166">
        <v>30000</v>
      </c>
      <c r="G49" s="331">
        <v>1</v>
      </c>
      <c r="H49" s="318">
        <f t="shared" si="0"/>
        <v>30000</v>
      </c>
      <c r="I49" s="320"/>
    </row>
    <row r="50" spans="2:9" x14ac:dyDescent="0.2">
      <c r="B50" s="50"/>
      <c r="C50" s="14"/>
      <c r="D50" s="22"/>
      <c r="E50" s="22"/>
      <c r="F50" s="166"/>
      <c r="G50" s="331"/>
      <c r="H50" s="318" t="str">
        <f t="shared" si="0"/>
        <v/>
      </c>
      <c r="I50" s="320"/>
    </row>
    <row r="51" spans="2:9" ht="25.5" x14ac:dyDescent="0.2">
      <c r="B51" s="50" t="s">
        <v>2779</v>
      </c>
      <c r="C51" s="14" t="s">
        <v>2915</v>
      </c>
      <c r="D51" s="22" t="s">
        <v>28</v>
      </c>
      <c r="E51" s="22"/>
      <c r="F51" s="166">
        <f>H49</f>
        <v>30000</v>
      </c>
      <c r="G51" s="334"/>
      <c r="H51" s="318">
        <f t="shared" si="0"/>
        <v>0</v>
      </c>
      <c r="I51" s="320"/>
    </row>
    <row r="52" spans="2:9" x14ac:dyDescent="0.2">
      <c r="B52" s="50"/>
      <c r="C52" s="14"/>
      <c r="D52" s="38"/>
      <c r="E52" s="38"/>
      <c r="F52" s="166"/>
      <c r="G52" s="331"/>
      <c r="H52" s="318" t="str">
        <f t="shared" si="0"/>
        <v/>
      </c>
    </row>
    <row r="53" spans="2:9" ht="25.5" x14ac:dyDescent="0.2">
      <c r="B53" s="50" t="s">
        <v>58</v>
      </c>
      <c r="C53" s="14" t="s">
        <v>2791</v>
      </c>
      <c r="D53" s="22"/>
      <c r="E53" s="22"/>
      <c r="F53" s="166"/>
      <c r="G53" s="331"/>
      <c r="H53" s="318" t="str">
        <f t="shared" si="0"/>
        <v/>
      </c>
      <c r="I53" s="320"/>
    </row>
    <row r="54" spans="2:9" x14ac:dyDescent="0.2">
      <c r="B54" s="50"/>
      <c r="C54" s="14"/>
      <c r="D54" s="22"/>
      <c r="E54" s="38"/>
      <c r="F54" s="166"/>
      <c r="G54" s="331"/>
      <c r="H54" s="318" t="str">
        <f t="shared" si="0"/>
        <v/>
      </c>
      <c r="I54" s="49"/>
    </row>
    <row r="55" spans="2:9" x14ac:dyDescent="0.2">
      <c r="B55" s="50" t="s">
        <v>2782</v>
      </c>
      <c r="C55" s="14" t="s">
        <v>2792</v>
      </c>
      <c r="D55" s="22" t="s">
        <v>2694</v>
      </c>
      <c r="E55" s="38"/>
      <c r="F55" s="166">
        <v>60</v>
      </c>
      <c r="G55" s="331"/>
      <c r="H55" s="318">
        <f t="shared" si="0"/>
        <v>0</v>
      </c>
    </row>
    <row r="56" spans="2:9" x14ac:dyDescent="0.2">
      <c r="B56" s="50"/>
      <c r="C56" s="14"/>
      <c r="D56" s="22"/>
      <c r="E56" s="22"/>
      <c r="F56" s="166"/>
      <c r="G56" s="331"/>
      <c r="H56" s="318" t="str">
        <f t="shared" si="0"/>
        <v/>
      </c>
      <c r="I56" s="320"/>
    </row>
    <row r="57" spans="2:9" x14ac:dyDescent="0.2">
      <c r="B57" s="50" t="s">
        <v>2783</v>
      </c>
      <c r="C57" s="14" t="s">
        <v>2793</v>
      </c>
      <c r="D57" s="22" t="s">
        <v>2694</v>
      </c>
      <c r="E57" s="22"/>
      <c r="F57" s="166">
        <v>60</v>
      </c>
      <c r="G57" s="331"/>
      <c r="H57" s="318">
        <f t="shared" si="0"/>
        <v>0</v>
      </c>
      <c r="I57" s="320"/>
    </row>
    <row r="58" spans="2:9" x14ac:dyDescent="0.2">
      <c r="B58" s="50"/>
      <c r="C58" s="14"/>
      <c r="D58" s="22"/>
      <c r="E58" s="22"/>
      <c r="F58" s="22"/>
      <c r="G58" s="335"/>
      <c r="H58" s="318" t="str">
        <f t="shared" si="0"/>
        <v/>
      </c>
      <c r="I58" s="320"/>
    </row>
    <row r="59" spans="2:9" x14ac:dyDescent="0.2">
      <c r="B59" s="50" t="s">
        <v>59</v>
      </c>
      <c r="C59" s="14" t="s">
        <v>2794</v>
      </c>
      <c r="D59" s="22"/>
      <c r="E59" s="22"/>
      <c r="F59" s="22"/>
      <c r="G59" s="335"/>
      <c r="H59" s="318" t="str">
        <f t="shared" si="0"/>
        <v/>
      </c>
      <c r="I59" s="320"/>
    </row>
    <row r="60" spans="2:9" x14ac:dyDescent="0.2">
      <c r="B60" s="50"/>
      <c r="C60" s="14"/>
      <c r="D60" s="22"/>
      <c r="E60" s="22"/>
      <c r="F60" s="22"/>
      <c r="G60" s="335"/>
      <c r="H60" s="318" t="str">
        <f t="shared" si="0"/>
        <v/>
      </c>
      <c r="I60" s="320"/>
    </row>
    <row r="61" spans="2:9" x14ac:dyDescent="0.2">
      <c r="B61" s="50" t="s">
        <v>2784</v>
      </c>
      <c r="C61" s="14" t="s">
        <v>2795</v>
      </c>
      <c r="D61" s="22" t="s">
        <v>2717</v>
      </c>
      <c r="E61" s="22"/>
      <c r="F61" s="338">
        <v>100000</v>
      </c>
      <c r="G61" s="338">
        <v>1</v>
      </c>
      <c r="H61" s="318">
        <f t="shared" si="0"/>
        <v>100000</v>
      </c>
      <c r="I61" s="320"/>
    </row>
    <row r="62" spans="2:9" x14ac:dyDescent="0.2">
      <c r="B62" s="50"/>
      <c r="C62" s="14"/>
      <c r="D62" s="22"/>
      <c r="E62" s="22"/>
      <c r="F62" s="338"/>
      <c r="G62" s="338"/>
      <c r="H62" s="318" t="str">
        <f t="shared" si="0"/>
        <v/>
      </c>
      <c r="I62" s="320"/>
    </row>
    <row r="63" spans="2:9" ht="25.5" x14ac:dyDescent="0.2">
      <c r="B63" s="50" t="s">
        <v>2785</v>
      </c>
      <c r="C63" s="14" t="s">
        <v>2796</v>
      </c>
      <c r="D63" s="22" t="s">
        <v>28</v>
      </c>
      <c r="E63" s="22"/>
      <c r="F63" s="338">
        <f>H61</f>
        <v>100000</v>
      </c>
      <c r="G63" s="338"/>
      <c r="H63" s="318">
        <f t="shared" si="0"/>
        <v>0</v>
      </c>
      <c r="I63" s="320"/>
    </row>
    <row r="64" spans="2:9" x14ac:dyDescent="0.2">
      <c r="B64" s="50"/>
      <c r="C64" s="14"/>
      <c r="D64" s="22"/>
      <c r="E64" s="22"/>
      <c r="F64" s="22"/>
      <c r="G64" s="48"/>
      <c r="H64" s="318" t="str">
        <f t="shared" si="0"/>
        <v/>
      </c>
      <c r="I64" s="320"/>
    </row>
    <row r="65" spans="2:9" s="30" customFormat="1" ht="19.5" customHeight="1" x14ac:dyDescent="0.2">
      <c r="B65" s="106" t="str">
        <f>$B$9</f>
        <v>F1</v>
      </c>
      <c r="C65" s="520" t="s">
        <v>2708</v>
      </c>
      <c r="D65" s="521"/>
      <c r="E65" s="521"/>
      <c r="F65" s="521"/>
      <c r="G65" s="522"/>
      <c r="H65" s="329">
        <f>SUM(H9:H64)</f>
        <v>1450000</v>
      </c>
      <c r="I65" s="311"/>
    </row>
  </sheetData>
  <mergeCells count="5">
    <mergeCell ref="C65:G65"/>
    <mergeCell ref="F1:H1"/>
    <mergeCell ref="B4:G4"/>
    <mergeCell ref="H4:H7"/>
    <mergeCell ref="B5:G7"/>
  </mergeCells>
  <printOptions horizontalCentered="1"/>
  <pageMargins left="0.43307086614173229" right="0.31496062992125984" top="0.43307086614173229" bottom="0.62992125984251968" header="0.35433070866141736" footer="0.31496062992125984"/>
  <pageSetup paperSize="9" scale="77"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D469-348B-4187-A2C0-A9B5D20CF0C8}">
  <sheetPr>
    <tabColor theme="3" tint="0.59999389629810485"/>
    <pageSetUpPr fitToPage="1"/>
  </sheetPr>
  <dimension ref="B1:O1048487"/>
  <sheetViews>
    <sheetView view="pageBreakPreview" zoomScale="60" zoomScaleNormal="100" workbookViewId="0">
      <selection activeCell="N26" sqref="N26"/>
    </sheetView>
  </sheetViews>
  <sheetFormatPr defaultColWidth="8.85546875" defaultRowHeight="12.75" x14ac:dyDescent="0.2"/>
  <cols>
    <col min="1" max="1" width="0.85546875" style="53" customWidth="1"/>
    <col min="2" max="2" width="11.7109375" style="56" customWidth="1"/>
    <col min="3" max="3" width="45.7109375" style="54" customWidth="1"/>
    <col min="4" max="4" width="13.7109375" style="54" customWidth="1"/>
    <col min="5" max="5" width="5.7109375" style="314" customWidth="1"/>
    <col min="6" max="6" width="13.5703125" style="53" customWidth="1"/>
    <col min="7" max="7" width="15.7109375" style="53" customWidth="1"/>
    <col min="8" max="8" width="15.7109375" style="309" customWidth="1"/>
    <col min="9" max="9" width="0.85546875" style="53" customWidth="1"/>
    <col min="10" max="10" width="8.85546875" style="53"/>
    <col min="11" max="11" width="15.42578125" style="53" customWidth="1"/>
    <col min="12" max="12" width="12.5703125" style="53" customWidth="1"/>
    <col min="13" max="13" width="9.42578125" style="53" customWidth="1"/>
    <col min="14" max="16384" width="8.85546875" style="53"/>
  </cols>
  <sheetData>
    <row r="1" spans="2:15" x14ac:dyDescent="0.2">
      <c r="B1" s="2" t="str">
        <f>Client1</f>
        <v>Province of KwaZulu-Natal</v>
      </c>
      <c r="D1" s="4"/>
      <c r="E1" s="4"/>
      <c r="F1" s="439" t="str">
        <f>"Contract No. "&amp;ContractNo</f>
        <v>Contract No. ZNB01127/00000/00/HOD/INF/21/T</v>
      </c>
      <c r="G1" s="439"/>
      <c r="H1" s="439"/>
    </row>
    <row r="2" spans="2:15" s="1" customFormat="1" ht="18" customHeight="1" x14ac:dyDescent="0.2">
      <c r="B2" s="92" t="str">
        <f>Client2</f>
        <v>Department of Transport</v>
      </c>
      <c r="C2" s="54"/>
      <c r="D2" s="4"/>
      <c r="E2" s="4"/>
      <c r="F2" s="4"/>
      <c r="H2" s="5"/>
      <c r="L2" s="4"/>
    </row>
    <row r="3" spans="2:15" s="1" customFormat="1" ht="16.5" customHeight="1" x14ac:dyDescent="0.2">
      <c r="B3" s="73"/>
      <c r="C3" s="94"/>
      <c r="D3" s="74"/>
      <c r="E3" s="74"/>
      <c r="F3" s="74"/>
      <c r="G3" s="75"/>
      <c r="H3" s="93"/>
      <c r="J3" s="5"/>
      <c r="K3" s="5"/>
      <c r="L3" s="4"/>
    </row>
    <row r="4" spans="2:15" s="1" customFormat="1" ht="7.5" customHeight="1" x14ac:dyDescent="0.2">
      <c r="B4" s="445" t="str">
        <f>ContractDescription</f>
        <v>REHABILITATION OF PROVINCIAL ROAD P47-3 (KM 38.00 TO KM 48.00) IN THE EMPANGENI REGION</v>
      </c>
      <c r="C4" s="446"/>
      <c r="D4" s="446"/>
      <c r="E4" s="446"/>
      <c r="F4" s="446"/>
      <c r="G4" s="446"/>
      <c r="H4" s="510"/>
      <c r="J4" s="5"/>
      <c r="K4" s="5"/>
      <c r="L4" s="4"/>
    </row>
    <row r="5" spans="2:15" ht="12.75" customHeight="1" x14ac:dyDescent="0.2">
      <c r="B5" s="445"/>
      <c r="C5" s="446"/>
      <c r="D5" s="446"/>
      <c r="E5" s="446"/>
      <c r="F5" s="446"/>
      <c r="G5" s="446"/>
      <c r="H5" s="510"/>
    </row>
    <row r="6" spans="2:15" ht="7.5" customHeight="1" x14ac:dyDescent="0.2">
      <c r="B6" s="447"/>
      <c r="C6" s="448"/>
      <c r="D6" s="448"/>
      <c r="E6" s="448"/>
      <c r="F6" s="448"/>
      <c r="G6" s="448"/>
      <c r="H6" s="511"/>
    </row>
    <row r="7" spans="2:15" ht="25.5" customHeight="1" x14ac:dyDescent="0.2">
      <c r="B7" s="503" t="s">
        <v>2813</v>
      </c>
      <c r="C7" s="504"/>
      <c r="D7" s="504"/>
      <c r="E7" s="504"/>
      <c r="F7" s="504"/>
      <c r="G7" s="504"/>
      <c r="H7" s="505"/>
    </row>
    <row r="8" spans="2:15" x14ac:dyDescent="0.2">
      <c r="B8" s="11" t="s">
        <v>2715</v>
      </c>
      <c r="C8" s="512" t="s">
        <v>1</v>
      </c>
      <c r="D8" s="506"/>
      <c r="E8" s="507"/>
      <c r="F8" s="11" t="s">
        <v>2700</v>
      </c>
      <c r="G8" s="506" t="s">
        <v>5</v>
      </c>
      <c r="H8" s="507"/>
      <c r="O8" s="309"/>
    </row>
    <row r="9" spans="2:15" x14ac:dyDescent="0.2">
      <c r="B9" s="21" t="str">
        <f>'Section F'!B9</f>
        <v>F1</v>
      </c>
      <c r="C9" s="513" t="str">
        <f>'Section F'!C9</f>
        <v>EXPANDED PUBLIC WORKS PROGRAMME (EPWP)</v>
      </c>
      <c r="D9" s="514"/>
      <c r="E9" s="515"/>
      <c r="F9" s="41"/>
      <c r="G9" s="527">
        <f>'Section F'!H65</f>
        <v>1450000</v>
      </c>
      <c r="H9" s="528"/>
      <c r="O9" s="309"/>
    </row>
    <row r="10" spans="2:15" ht="12.75" customHeight="1" x14ac:dyDescent="0.2">
      <c r="B10" s="22"/>
      <c r="C10" s="497"/>
      <c r="D10" s="498"/>
      <c r="E10" s="499"/>
      <c r="F10" s="41"/>
      <c r="G10" s="494"/>
      <c r="H10" s="441"/>
    </row>
    <row r="11" spans="2:15" ht="12.75" customHeight="1" x14ac:dyDescent="0.2">
      <c r="B11" s="22"/>
      <c r="C11" s="497"/>
      <c r="D11" s="498"/>
      <c r="E11" s="499"/>
      <c r="F11" s="41"/>
      <c r="G11" s="494"/>
      <c r="H11" s="441"/>
    </row>
    <row r="12" spans="2:15" ht="12.75" customHeight="1" x14ac:dyDescent="0.2">
      <c r="B12" s="22"/>
      <c r="C12" s="497"/>
      <c r="D12" s="498"/>
      <c r="E12" s="499"/>
      <c r="F12" s="41"/>
      <c r="G12" s="494"/>
      <c r="H12" s="441"/>
    </row>
    <row r="13" spans="2:15" ht="12.75" customHeight="1" x14ac:dyDescent="0.2">
      <c r="B13" s="22"/>
      <c r="C13" s="497"/>
      <c r="D13" s="498"/>
      <c r="E13" s="499"/>
      <c r="F13" s="41"/>
      <c r="G13" s="494"/>
      <c r="H13" s="441"/>
    </row>
    <row r="14" spans="2:15" ht="12.75" customHeight="1" x14ac:dyDescent="0.2">
      <c r="B14" s="22"/>
      <c r="C14" s="497"/>
      <c r="D14" s="498"/>
      <c r="E14" s="499"/>
      <c r="F14" s="41"/>
      <c r="G14" s="494"/>
      <c r="H14" s="441"/>
    </row>
    <row r="15" spans="2:15" ht="12.75" customHeight="1" x14ac:dyDescent="0.2">
      <c r="B15" s="22"/>
      <c r="C15" s="497"/>
      <c r="D15" s="498"/>
      <c r="E15" s="499"/>
      <c r="F15" s="41"/>
      <c r="G15" s="494"/>
      <c r="H15" s="441"/>
    </row>
    <row r="16" spans="2:15" ht="12.75" customHeight="1" x14ac:dyDescent="0.2">
      <c r="B16" s="22"/>
      <c r="C16" s="497"/>
      <c r="D16" s="498"/>
      <c r="E16" s="499"/>
      <c r="F16" s="41"/>
      <c r="G16" s="494"/>
      <c r="H16" s="441"/>
    </row>
    <row r="17" spans="2:8" ht="12.75" customHeight="1" x14ac:dyDescent="0.2">
      <c r="B17" s="22"/>
      <c r="C17" s="497"/>
      <c r="D17" s="498"/>
      <c r="E17" s="499"/>
      <c r="F17" s="41"/>
      <c r="G17" s="494"/>
      <c r="H17" s="441"/>
    </row>
    <row r="18" spans="2:8" ht="12.75" customHeight="1" x14ac:dyDescent="0.2">
      <c r="B18" s="22"/>
      <c r="C18" s="497"/>
      <c r="D18" s="498"/>
      <c r="E18" s="499"/>
      <c r="F18" s="41"/>
      <c r="G18" s="494"/>
      <c r="H18" s="441"/>
    </row>
    <row r="19" spans="2:8" ht="12.75" customHeight="1" x14ac:dyDescent="0.2">
      <c r="B19" s="22"/>
      <c r="C19" s="497"/>
      <c r="D19" s="498"/>
      <c r="E19" s="499"/>
      <c r="F19" s="41"/>
      <c r="G19" s="494"/>
      <c r="H19" s="441"/>
    </row>
    <row r="20" spans="2:8" ht="12.75" customHeight="1" x14ac:dyDescent="0.2">
      <c r="B20" s="22"/>
      <c r="C20" s="497"/>
      <c r="D20" s="498"/>
      <c r="E20" s="499"/>
      <c r="F20" s="41"/>
      <c r="G20" s="494"/>
      <c r="H20" s="441"/>
    </row>
    <row r="21" spans="2:8" ht="12.75" customHeight="1" x14ac:dyDescent="0.2">
      <c r="B21" s="22"/>
      <c r="C21" s="497"/>
      <c r="D21" s="498"/>
      <c r="E21" s="499"/>
      <c r="F21" s="41"/>
      <c r="G21" s="494"/>
      <c r="H21" s="441"/>
    </row>
    <row r="22" spans="2:8" ht="12.75" customHeight="1" x14ac:dyDescent="0.2">
      <c r="B22" s="22"/>
      <c r="C22" s="497"/>
      <c r="D22" s="498"/>
      <c r="E22" s="499"/>
      <c r="F22" s="41"/>
      <c r="G22" s="494"/>
      <c r="H22" s="441"/>
    </row>
    <row r="23" spans="2:8" ht="12.75" customHeight="1" x14ac:dyDescent="0.2">
      <c r="B23" s="22"/>
      <c r="C23" s="497"/>
      <c r="D23" s="498"/>
      <c r="E23" s="499"/>
      <c r="F23" s="41"/>
      <c r="G23" s="494"/>
      <c r="H23" s="441"/>
    </row>
    <row r="24" spans="2:8" ht="12.75" customHeight="1" x14ac:dyDescent="0.2">
      <c r="B24" s="22"/>
      <c r="C24" s="497"/>
      <c r="D24" s="498"/>
      <c r="E24" s="499"/>
      <c r="F24" s="41"/>
      <c r="G24" s="494"/>
      <c r="H24" s="441"/>
    </row>
    <row r="25" spans="2:8" ht="12.75" customHeight="1" x14ac:dyDescent="0.2">
      <c r="B25" s="22"/>
      <c r="C25" s="497"/>
      <c r="D25" s="498"/>
      <c r="E25" s="499"/>
      <c r="F25" s="41"/>
      <c r="G25" s="494"/>
      <c r="H25" s="441"/>
    </row>
    <row r="26" spans="2:8" ht="12.75" customHeight="1" x14ac:dyDescent="0.2">
      <c r="B26" s="22"/>
      <c r="C26" s="497"/>
      <c r="D26" s="498"/>
      <c r="E26" s="499"/>
      <c r="F26" s="41"/>
      <c r="G26" s="494"/>
      <c r="H26" s="441"/>
    </row>
    <row r="27" spans="2:8" ht="12.75" customHeight="1" x14ac:dyDescent="0.2">
      <c r="B27" s="22"/>
      <c r="C27" s="497"/>
      <c r="D27" s="498"/>
      <c r="E27" s="499"/>
      <c r="F27" s="41"/>
      <c r="G27" s="494"/>
      <c r="H27" s="441"/>
    </row>
    <row r="28" spans="2:8" x14ac:dyDescent="0.2">
      <c r="B28" s="22"/>
      <c r="C28" s="497"/>
      <c r="D28" s="498"/>
      <c r="E28" s="499"/>
      <c r="F28" s="41"/>
      <c r="G28" s="494"/>
      <c r="H28" s="441"/>
    </row>
    <row r="29" spans="2:8" x14ac:dyDescent="0.2">
      <c r="B29" s="22"/>
      <c r="C29" s="497"/>
      <c r="D29" s="498"/>
      <c r="E29" s="499"/>
      <c r="F29" s="41"/>
      <c r="G29" s="494"/>
      <c r="H29" s="441"/>
    </row>
    <row r="30" spans="2:8" x14ac:dyDescent="0.2">
      <c r="B30" s="22"/>
      <c r="C30" s="497"/>
      <c r="D30" s="498"/>
      <c r="E30" s="499"/>
      <c r="F30" s="41"/>
      <c r="G30" s="494"/>
      <c r="H30" s="441"/>
    </row>
    <row r="31" spans="2:8" x14ac:dyDescent="0.2">
      <c r="B31" s="22"/>
      <c r="C31" s="497"/>
      <c r="D31" s="498"/>
      <c r="E31" s="499"/>
      <c r="F31" s="41"/>
      <c r="G31" s="494"/>
      <c r="H31" s="441"/>
    </row>
    <row r="32" spans="2:8" x14ac:dyDescent="0.2">
      <c r="B32" s="22"/>
      <c r="C32" s="497"/>
      <c r="D32" s="498"/>
      <c r="E32" s="499"/>
      <c r="F32" s="41"/>
      <c r="G32" s="494"/>
      <c r="H32" s="441"/>
    </row>
    <row r="33" spans="2:8" x14ac:dyDescent="0.2">
      <c r="B33" s="22"/>
      <c r="C33" s="497"/>
      <c r="D33" s="498"/>
      <c r="E33" s="499"/>
      <c r="F33" s="41"/>
      <c r="G33" s="494"/>
      <c r="H33" s="441"/>
    </row>
    <row r="34" spans="2:8" x14ac:dyDescent="0.2">
      <c r="B34" s="22"/>
      <c r="C34" s="497"/>
      <c r="D34" s="498"/>
      <c r="E34" s="499"/>
      <c r="F34" s="41"/>
      <c r="G34" s="494"/>
      <c r="H34" s="441"/>
    </row>
    <row r="35" spans="2:8" x14ac:dyDescent="0.2">
      <c r="B35" s="22"/>
      <c r="C35" s="497"/>
      <c r="D35" s="498"/>
      <c r="E35" s="499"/>
      <c r="F35" s="41"/>
      <c r="G35" s="494"/>
      <c r="H35" s="441"/>
    </row>
    <row r="36" spans="2:8" ht="12.75" customHeight="1" x14ac:dyDescent="0.2">
      <c r="B36" s="22"/>
      <c r="C36" s="497"/>
      <c r="D36" s="498"/>
      <c r="E36" s="499"/>
      <c r="F36" s="41"/>
      <c r="G36" s="494"/>
      <c r="H36" s="441"/>
    </row>
    <row r="37" spans="2:8" x14ac:dyDescent="0.2">
      <c r="B37" s="22"/>
      <c r="C37" s="497"/>
      <c r="D37" s="498"/>
      <c r="E37" s="499"/>
      <c r="F37" s="41"/>
      <c r="G37" s="494"/>
      <c r="H37" s="441"/>
    </row>
    <row r="38" spans="2:8" x14ac:dyDescent="0.2">
      <c r="B38" s="22"/>
      <c r="C38" s="497"/>
      <c r="D38" s="498"/>
      <c r="E38" s="499"/>
      <c r="F38" s="41"/>
      <c r="G38" s="494"/>
      <c r="H38" s="441"/>
    </row>
    <row r="39" spans="2:8" x14ac:dyDescent="0.2">
      <c r="B39" s="22"/>
      <c r="C39" s="497"/>
      <c r="D39" s="498"/>
      <c r="E39" s="499"/>
      <c r="F39" s="41"/>
      <c r="G39" s="494"/>
      <c r="H39" s="441"/>
    </row>
    <row r="40" spans="2:8" x14ac:dyDescent="0.2">
      <c r="B40" s="22"/>
      <c r="C40" s="497"/>
      <c r="D40" s="498"/>
      <c r="E40" s="499"/>
      <c r="F40" s="41"/>
      <c r="G40" s="494"/>
      <c r="H40" s="441"/>
    </row>
    <row r="41" spans="2:8" x14ac:dyDescent="0.2">
      <c r="B41" s="22"/>
      <c r="C41" s="497"/>
      <c r="D41" s="498"/>
      <c r="E41" s="499"/>
      <c r="F41" s="41"/>
      <c r="G41" s="494"/>
      <c r="H41" s="441"/>
    </row>
    <row r="42" spans="2:8" x14ac:dyDescent="0.2">
      <c r="B42" s="22"/>
      <c r="C42" s="497"/>
      <c r="D42" s="498"/>
      <c r="E42" s="499"/>
      <c r="F42" s="41"/>
      <c r="G42" s="494"/>
      <c r="H42" s="441"/>
    </row>
    <row r="43" spans="2:8" x14ac:dyDescent="0.2">
      <c r="B43" s="22"/>
      <c r="C43" s="497"/>
      <c r="D43" s="498"/>
      <c r="E43" s="499"/>
      <c r="F43" s="41"/>
      <c r="G43" s="494"/>
      <c r="H43" s="441"/>
    </row>
    <row r="44" spans="2:8" x14ac:dyDescent="0.2">
      <c r="B44" s="22"/>
      <c r="C44" s="497"/>
      <c r="D44" s="498"/>
      <c r="E44" s="499"/>
      <c r="F44" s="41"/>
      <c r="G44" s="494"/>
      <c r="H44" s="441"/>
    </row>
    <row r="45" spans="2:8" x14ac:dyDescent="0.2">
      <c r="B45" s="22"/>
      <c r="C45" s="497"/>
      <c r="D45" s="498"/>
      <c r="E45" s="499"/>
      <c r="F45" s="41"/>
      <c r="G45" s="494"/>
      <c r="H45" s="441"/>
    </row>
    <row r="46" spans="2:8" x14ac:dyDescent="0.2">
      <c r="B46" s="22"/>
      <c r="C46" s="497"/>
      <c r="D46" s="498"/>
      <c r="E46" s="499"/>
      <c r="F46" s="41"/>
      <c r="G46" s="494"/>
      <c r="H46" s="441"/>
    </row>
    <row r="47" spans="2:8" x14ac:dyDescent="0.2">
      <c r="B47" s="22"/>
      <c r="C47" s="497"/>
      <c r="D47" s="498"/>
      <c r="E47" s="499"/>
      <c r="F47" s="41"/>
      <c r="G47" s="494"/>
      <c r="H47" s="441"/>
    </row>
    <row r="48" spans="2:8" x14ac:dyDescent="0.2">
      <c r="B48" s="22"/>
      <c r="C48" s="497"/>
      <c r="D48" s="498"/>
      <c r="E48" s="499"/>
      <c r="F48" s="41"/>
      <c r="G48" s="494"/>
      <c r="H48" s="441"/>
    </row>
    <row r="49" spans="2:9" x14ac:dyDescent="0.2">
      <c r="B49" s="22"/>
      <c r="C49" s="497"/>
      <c r="D49" s="498"/>
      <c r="E49" s="499"/>
      <c r="F49" s="41"/>
      <c r="G49" s="494"/>
      <c r="H49" s="441"/>
    </row>
    <row r="50" spans="2:9" x14ac:dyDescent="0.2">
      <c r="B50" s="22"/>
      <c r="C50" s="497"/>
      <c r="D50" s="498"/>
      <c r="E50" s="499"/>
      <c r="F50" s="41"/>
      <c r="G50" s="494"/>
      <c r="H50" s="441"/>
    </row>
    <row r="51" spans="2:9" x14ac:dyDescent="0.2">
      <c r="B51" s="22"/>
      <c r="C51" s="497"/>
      <c r="D51" s="498"/>
      <c r="E51" s="499"/>
      <c r="F51" s="41"/>
      <c r="G51" s="494"/>
      <c r="H51" s="441"/>
    </row>
    <row r="52" spans="2:9" x14ac:dyDescent="0.2">
      <c r="B52" s="22"/>
      <c r="C52" s="497"/>
      <c r="D52" s="498"/>
      <c r="E52" s="499"/>
      <c r="F52" s="41"/>
      <c r="G52" s="494"/>
      <c r="H52" s="441"/>
    </row>
    <row r="53" spans="2:9" x14ac:dyDescent="0.2">
      <c r="B53" s="22"/>
      <c r="C53" s="497"/>
      <c r="D53" s="498"/>
      <c r="E53" s="499"/>
      <c r="F53" s="41"/>
      <c r="G53" s="494"/>
      <c r="H53" s="441"/>
    </row>
    <row r="54" spans="2:9" x14ac:dyDescent="0.2">
      <c r="B54" s="22"/>
      <c r="C54" s="497"/>
      <c r="D54" s="498"/>
      <c r="E54" s="499"/>
      <c r="F54" s="41"/>
      <c r="G54" s="494"/>
      <c r="H54" s="441"/>
    </row>
    <row r="55" spans="2:9" x14ac:dyDescent="0.2">
      <c r="B55" s="21"/>
      <c r="C55" s="497"/>
      <c r="D55" s="498"/>
      <c r="E55" s="499"/>
      <c r="F55" s="41"/>
      <c r="G55" s="494"/>
      <c r="H55" s="441"/>
    </row>
    <row r="56" spans="2:9" x14ac:dyDescent="0.2">
      <c r="B56" s="22"/>
      <c r="C56" s="497"/>
      <c r="D56" s="498"/>
      <c r="E56" s="499"/>
      <c r="F56" s="41"/>
      <c r="G56" s="494"/>
      <c r="H56" s="441"/>
    </row>
    <row r="57" spans="2:9" x14ac:dyDescent="0.2">
      <c r="B57" s="21"/>
      <c r="C57" s="497"/>
      <c r="D57" s="498"/>
      <c r="E57" s="499"/>
      <c r="F57" s="41"/>
      <c r="G57" s="494"/>
      <c r="H57" s="441"/>
    </row>
    <row r="58" spans="2:9" x14ac:dyDescent="0.2">
      <c r="B58" s="22"/>
      <c r="C58" s="497"/>
      <c r="D58" s="498"/>
      <c r="E58" s="499"/>
      <c r="F58" s="41"/>
      <c r="G58" s="494"/>
      <c r="H58" s="441"/>
    </row>
    <row r="59" spans="2:9" x14ac:dyDescent="0.2">
      <c r="B59" s="22"/>
      <c r="C59" s="497"/>
      <c r="D59" s="498"/>
      <c r="E59" s="499"/>
      <c r="F59" s="41"/>
      <c r="G59" s="494"/>
      <c r="H59" s="441"/>
    </row>
    <row r="60" spans="2:9" x14ac:dyDescent="0.2">
      <c r="B60" s="22"/>
      <c r="C60" s="497"/>
      <c r="D60" s="498"/>
      <c r="E60" s="499"/>
      <c r="F60" s="41"/>
      <c r="G60" s="494"/>
      <c r="H60" s="441"/>
    </row>
    <row r="61" spans="2:9" x14ac:dyDescent="0.2">
      <c r="B61" s="22"/>
      <c r="C61" s="497"/>
      <c r="D61" s="498"/>
      <c r="E61" s="499"/>
      <c r="F61" s="41"/>
      <c r="G61" s="494"/>
      <c r="H61" s="441"/>
    </row>
    <row r="62" spans="2:9" x14ac:dyDescent="0.2">
      <c r="B62" s="22"/>
      <c r="C62" s="497"/>
      <c r="D62" s="498"/>
      <c r="E62" s="499"/>
      <c r="F62" s="41"/>
      <c r="G62" s="494"/>
      <c r="H62" s="441"/>
    </row>
    <row r="63" spans="2:9" x14ac:dyDescent="0.2">
      <c r="B63" s="77"/>
      <c r="C63" s="523"/>
      <c r="D63" s="524"/>
      <c r="E63" s="525"/>
      <c r="F63" s="317"/>
      <c r="G63" s="526"/>
      <c r="H63" s="442"/>
    </row>
    <row r="64" spans="2:9" s="30" customFormat="1" ht="19.5" customHeight="1" x14ac:dyDescent="0.2">
      <c r="B64" s="520" t="s">
        <v>2814</v>
      </c>
      <c r="C64" s="521"/>
      <c r="D64" s="521"/>
      <c r="E64" s="521"/>
      <c r="F64" s="521"/>
      <c r="G64" s="516">
        <f>SUM(G9:H63)</f>
        <v>1450000</v>
      </c>
      <c r="H64" s="517"/>
      <c r="I64" s="311"/>
    </row>
    <row r="1048487" spans="3:5" x14ac:dyDescent="0.2">
      <c r="C1048487" s="497"/>
      <c r="D1048487" s="497"/>
      <c r="E1048487" s="497"/>
    </row>
  </sheetData>
  <mergeCells count="119">
    <mergeCell ref="C9:E9"/>
    <mergeCell ref="G9:H9"/>
    <mergeCell ref="C10:E10"/>
    <mergeCell ref="G10:H10"/>
    <mergeCell ref="C11:E11"/>
    <mergeCell ref="G11:H11"/>
    <mergeCell ref="F1:H1"/>
    <mergeCell ref="B4:G6"/>
    <mergeCell ref="H4:H6"/>
    <mergeCell ref="B7:H7"/>
    <mergeCell ref="C8:E8"/>
    <mergeCell ref="G8:H8"/>
    <mergeCell ref="C15:E15"/>
    <mergeCell ref="G15:H15"/>
    <mergeCell ref="C16:E16"/>
    <mergeCell ref="G16:H16"/>
    <mergeCell ref="C17:E17"/>
    <mergeCell ref="G17:H17"/>
    <mergeCell ref="C12:E12"/>
    <mergeCell ref="G12:H12"/>
    <mergeCell ref="C13:E13"/>
    <mergeCell ref="G13:H13"/>
    <mergeCell ref="C14:E14"/>
    <mergeCell ref="G14:H14"/>
    <mergeCell ref="C18:E18"/>
    <mergeCell ref="G18:H18"/>
    <mergeCell ref="C22:E22"/>
    <mergeCell ref="G22:H22"/>
    <mergeCell ref="C23:E23"/>
    <mergeCell ref="G23:H23"/>
    <mergeCell ref="C24:E24"/>
    <mergeCell ref="G24:H24"/>
    <mergeCell ref="C19:E19"/>
    <mergeCell ref="G19:H19"/>
    <mergeCell ref="C20:E20"/>
    <mergeCell ref="G20:H20"/>
    <mergeCell ref="C21:E21"/>
    <mergeCell ref="G21:H21"/>
    <mergeCell ref="C28:E28"/>
    <mergeCell ref="G28:H28"/>
    <mergeCell ref="C29:E29"/>
    <mergeCell ref="G29:H29"/>
    <mergeCell ref="C30:E30"/>
    <mergeCell ref="G30:H30"/>
    <mergeCell ref="C25:E25"/>
    <mergeCell ref="G25:H25"/>
    <mergeCell ref="C26:E26"/>
    <mergeCell ref="G26:H26"/>
    <mergeCell ref="C27:E27"/>
    <mergeCell ref="G27:H27"/>
    <mergeCell ref="C34:E34"/>
    <mergeCell ref="G34:H34"/>
    <mergeCell ref="C35:E35"/>
    <mergeCell ref="G35:H35"/>
    <mergeCell ref="C36:E36"/>
    <mergeCell ref="G36:H36"/>
    <mergeCell ref="C31:E31"/>
    <mergeCell ref="G31:H31"/>
    <mergeCell ref="C32:E32"/>
    <mergeCell ref="G32:H32"/>
    <mergeCell ref="C33:E33"/>
    <mergeCell ref="G33:H33"/>
    <mergeCell ref="C40:E40"/>
    <mergeCell ref="G40:H40"/>
    <mergeCell ref="C41:E41"/>
    <mergeCell ref="G41:H41"/>
    <mergeCell ref="C42:E42"/>
    <mergeCell ref="G42:H42"/>
    <mergeCell ref="C37:E37"/>
    <mergeCell ref="G37:H37"/>
    <mergeCell ref="C38:E38"/>
    <mergeCell ref="G38:H38"/>
    <mergeCell ref="C39:E39"/>
    <mergeCell ref="G39:H39"/>
    <mergeCell ref="C46:E46"/>
    <mergeCell ref="G46:H46"/>
    <mergeCell ref="C47:E47"/>
    <mergeCell ref="G47:H47"/>
    <mergeCell ref="C48:E48"/>
    <mergeCell ref="G48:H48"/>
    <mergeCell ref="C43:E43"/>
    <mergeCell ref="G43:H43"/>
    <mergeCell ref="C44:E44"/>
    <mergeCell ref="G44:H44"/>
    <mergeCell ref="C45:E45"/>
    <mergeCell ref="G45:H45"/>
    <mergeCell ref="C52:E52"/>
    <mergeCell ref="G52:H52"/>
    <mergeCell ref="C53:E53"/>
    <mergeCell ref="G53:H53"/>
    <mergeCell ref="C54:E54"/>
    <mergeCell ref="G54:H54"/>
    <mergeCell ref="C49:E49"/>
    <mergeCell ref="G49:H49"/>
    <mergeCell ref="C50:E50"/>
    <mergeCell ref="G50:H50"/>
    <mergeCell ref="C51:E51"/>
    <mergeCell ref="G51:H51"/>
    <mergeCell ref="C58:E58"/>
    <mergeCell ref="G58:H58"/>
    <mergeCell ref="C59:E59"/>
    <mergeCell ref="G59:H59"/>
    <mergeCell ref="C60:E60"/>
    <mergeCell ref="G60:H60"/>
    <mergeCell ref="C55:E55"/>
    <mergeCell ref="G55:H55"/>
    <mergeCell ref="C56:E56"/>
    <mergeCell ref="G56:H56"/>
    <mergeCell ref="C57:E57"/>
    <mergeCell ref="G57:H57"/>
    <mergeCell ref="C1048487:E1048487"/>
    <mergeCell ref="B64:F64"/>
    <mergeCell ref="G64:H64"/>
    <mergeCell ref="C61:E61"/>
    <mergeCell ref="G61:H61"/>
    <mergeCell ref="C62:E62"/>
    <mergeCell ref="G62:H62"/>
    <mergeCell ref="C63:E63"/>
    <mergeCell ref="G63:H63"/>
  </mergeCells>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926F-051D-4273-B893-24395EC5E300}">
  <sheetPr>
    <pageSetUpPr fitToPage="1"/>
  </sheetPr>
  <dimension ref="B1:P110"/>
  <sheetViews>
    <sheetView view="pageBreakPreview" topLeftCell="A72" zoomScale="70" zoomScaleNormal="70" zoomScaleSheetLayoutView="70" workbookViewId="0">
      <selection activeCell="G85" sqref="G85"/>
    </sheetView>
  </sheetViews>
  <sheetFormatPr defaultColWidth="6.85546875" defaultRowHeight="12.75" x14ac:dyDescent="0.2"/>
  <cols>
    <col min="1" max="1" width="0.85546875" style="1" customWidth="1"/>
    <col min="2" max="2" width="11.7109375" style="36" customWidth="1"/>
    <col min="3" max="3" width="45.7109375" style="3" customWidth="1"/>
    <col min="4" max="4" width="13.7109375" style="4" customWidth="1"/>
    <col min="5" max="5" width="5.7109375" style="4" customWidth="1"/>
    <col min="6" max="6" width="14.85546875" style="4" customWidth="1"/>
    <col min="7" max="7" width="13.28515625" style="4" customWidth="1"/>
    <col min="8" max="8" width="18.5703125" style="5" bestFit="1" customWidth="1"/>
    <col min="9" max="9" width="0.85546875" style="5" customWidth="1"/>
    <col min="10" max="16384" width="6.85546875" style="1"/>
  </cols>
  <sheetData>
    <row r="1" spans="2:16" x14ac:dyDescent="0.2">
      <c r="B1" s="2" t="str">
        <f>Client1</f>
        <v>Province of KwaZulu-Natal</v>
      </c>
      <c r="F1" s="439" t="str">
        <f>"Contract No. "&amp;ContractNo</f>
        <v>Contract No. ZNB01127/00000/00/HOD/INF/21/T</v>
      </c>
      <c r="G1" s="439"/>
      <c r="H1" s="439"/>
    </row>
    <row r="2" spans="2:16" x14ac:dyDescent="0.2">
      <c r="B2" s="92" t="str">
        <f>Client2</f>
        <v>Department of Transport</v>
      </c>
    </row>
    <row r="3" spans="2:16" x14ac:dyDescent="0.2">
      <c r="B3" s="73"/>
      <c r="C3" s="73"/>
      <c r="D3" s="74"/>
      <c r="E3" s="74"/>
      <c r="F3" s="74"/>
      <c r="G3" s="74"/>
      <c r="H3" s="93"/>
    </row>
    <row r="4" spans="2:16" x14ac:dyDescent="0.2">
      <c r="B4" s="443" t="s">
        <v>8</v>
      </c>
      <c r="C4" s="444"/>
      <c r="D4" s="444"/>
      <c r="E4" s="444"/>
      <c r="F4" s="444"/>
      <c r="G4" s="444"/>
      <c r="H4" s="465" t="str">
        <f>"CHAPTER "&amp;B10</f>
        <v>CHAPTER G1</v>
      </c>
      <c r="I4" s="6"/>
    </row>
    <row r="5" spans="2:16" ht="7.5" customHeight="1" x14ac:dyDescent="0.2">
      <c r="B5" s="445" t="str">
        <f>ContractDescription</f>
        <v>REHABILITATION OF PROVINCIAL ROAD P47-3 (KM 38.00 TO KM 48.00) IN THE EMPANGENI REGION</v>
      </c>
      <c r="C5" s="446"/>
      <c r="D5" s="446"/>
      <c r="E5" s="446"/>
      <c r="F5" s="446"/>
      <c r="G5" s="446"/>
      <c r="H5" s="466"/>
      <c r="I5" s="8"/>
    </row>
    <row r="6" spans="2:16" ht="12.75" customHeight="1" x14ac:dyDescent="0.2">
      <c r="B6" s="445"/>
      <c r="C6" s="446"/>
      <c r="D6" s="446"/>
      <c r="E6" s="446"/>
      <c r="F6" s="446"/>
      <c r="G6" s="446"/>
      <c r="H6" s="466"/>
      <c r="I6" s="8"/>
    </row>
    <row r="7" spans="2:16" ht="7.5" customHeight="1" x14ac:dyDescent="0.2">
      <c r="B7" s="447"/>
      <c r="C7" s="448"/>
      <c r="D7" s="448"/>
      <c r="E7" s="448"/>
      <c r="F7" s="448"/>
      <c r="G7" s="448"/>
      <c r="H7" s="467"/>
      <c r="I7" s="8"/>
    </row>
    <row r="8" spans="2:16" s="9" customFormat="1" ht="24.95" customHeight="1" x14ac:dyDescent="0.2">
      <c r="B8" s="10" t="s">
        <v>0</v>
      </c>
      <c r="C8" s="11" t="s">
        <v>1</v>
      </c>
      <c r="D8" s="11" t="s">
        <v>2</v>
      </c>
      <c r="E8" s="11" t="s">
        <v>10</v>
      </c>
      <c r="F8" s="11" t="s">
        <v>3</v>
      </c>
      <c r="G8" s="11" t="s">
        <v>4</v>
      </c>
      <c r="H8" s="11" t="s">
        <v>5</v>
      </c>
      <c r="I8" s="12"/>
    </row>
    <row r="9" spans="2:16" x14ac:dyDescent="0.2">
      <c r="B9" s="13"/>
      <c r="C9" s="14"/>
      <c r="D9" s="15"/>
      <c r="E9" s="15"/>
      <c r="F9" s="15"/>
      <c r="G9" s="15"/>
      <c r="H9" s="318" t="str">
        <f>IF(D9="","",F9*G9)</f>
        <v/>
      </c>
      <c r="I9" s="319"/>
    </row>
    <row r="10" spans="2:16" x14ac:dyDescent="0.2">
      <c r="B10" s="71" t="s">
        <v>2797</v>
      </c>
      <c r="C10" s="20" t="s">
        <v>2695</v>
      </c>
      <c r="D10" s="22"/>
      <c r="E10" s="22"/>
      <c r="F10" s="22"/>
      <c r="G10" s="22"/>
      <c r="H10" s="318" t="str">
        <f t="shared" ref="H10:H109" si="0">IF(D10="","",F10*G10)</f>
        <v/>
      </c>
      <c r="I10" s="320"/>
    </row>
    <row r="11" spans="2:16" x14ac:dyDescent="0.2">
      <c r="B11" s="50"/>
      <c r="C11" s="14"/>
      <c r="D11" s="22"/>
      <c r="E11" s="22"/>
      <c r="F11" s="22"/>
      <c r="G11" s="22"/>
      <c r="H11" s="318" t="str">
        <f t="shared" si="0"/>
        <v/>
      </c>
      <c r="I11" s="320"/>
    </row>
    <row r="12" spans="2:16" ht="25.5" x14ac:dyDescent="0.2">
      <c r="B12" s="50" t="s">
        <v>2803</v>
      </c>
      <c r="C12" s="14" t="s">
        <v>2696</v>
      </c>
      <c r="D12" s="22"/>
      <c r="E12" s="22"/>
      <c r="F12" s="22"/>
      <c r="G12" s="22"/>
      <c r="H12" s="318" t="str">
        <f t="shared" si="0"/>
        <v/>
      </c>
      <c r="I12" s="320"/>
    </row>
    <row r="13" spans="2:16" x14ac:dyDescent="0.2">
      <c r="B13" s="71"/>
      <c r="C13" s="14"/>
      <c r="D13" s="22"/>
      <c r="E13" s="22"/>
      <c r="F13" s="22"/>
      <c r="G13" s="22"/>
      <c r="H13" s="318" t="str">
        <f t="shared" si="0"/>
        <v/>
      </c>
      <c r="I13" s="320"/>
    </row>
    <row r="14" spans="2:16" ht="38.25" x14ac:dyDescent="0.2">
      <c r="B14" s="50" t="s">
        <v>53</v>
      </c>
      <c r="C14" s="14" t="s">
        <v>2798</v>
      </c>
      <c r="D14" s="22"/>
      <c r="E14" s="22"/>
      <c r="F14" s="321"/>
      <c r="G14" s="167"/>
      <c r="H14" s="318" t="str">
        <f t="shared" si="0"/>
        <v/>
      </c>
      <c r="I14" s="322"/>
    </row>
    <row r="15" spans="2:16" x14ac:dyDescent="0.2">
      <c r="B15" s="71"/>
      <c r="C15" s="14"/>
      <c r="D15" s="22"/>
      <c r="E15" s="22"/>
      <c r="F15" s="321"/>
      <c r="G15" s="167"/>
      <c r="H15" s="318" t="str">
        <f t="shared" si="0"/>
        <v/>
      </c>
      <c r="I15" s="322"/>
    </row>
    <row r="16" spans="2:16" ht="51" x14ac:dyDescent="0.2">
      <c r="B16" s="50" t="s">
        <v>197</v>
      </c>
      <c r="C16" s="14" t="s">
        <v>2999</v>
      </c>
      <c r="D16" s="22" t="s">
        <v>38</v>
      </c>
      <c r="E16" s="22"/>
      <c r="F16" s="321">
        <v>4</v>
      </c>
      <c r="G16" s="22"/>
      <c r="H16" s="323">
        <f t="shared" si="0"/>
        <v>0</v>
      </c>
      <c r="I16" s="320"/>
      <c r="O16" s="1" t="s">
        <v>2878</v>
      </c>
      <c r="P16" s="1">
        <v>4</v>
      </c>
    </row>
    <row r="17" spans="2:16" x14ac:dyDescent="0.2">
      <c r="B17" s="50"/>
      <c r="C17" s="14"/>
      <c r="D17" s="22"/>
      <c r="E17" s="22"/>
      <c r="F17" s="321"/>
      <c r="G17" s="324"/>
      <c r="H17" s="323" t="str">
        <f t="shared" si="0"/>
        <v/>
      </c>
      <c r="I17" s="320"/>
      <c r="O17" s="1" t="s">
        <v>2879</v>
      </c>
      <c r="P17" s="1">
        <v>3</v>
      </c>
    </row>
    <row r="18" spans="2:16" ht="51" x14ac:dyDescent="0.2">
      <c r="B18" s="50" t="s">
        <v>198</v>
      </c>
      <c r="C18" s="14" t="s">
        <v>3000</v>
      </c>
      <c r="D18" s="22" t="s">
        <v>38</v>
      </c>
      <c r="E18" s="38"/>
      <c r="F18" s="321">
        <v>3</v>
      </c>
      <c r="G18" s="22"/>
      <c r="H18" s="323">
        <f t="shared" si="0"/>
        <v>0</v>
      </c>
      <c r="O18" s="1" t="s">
        <v>2880</v>
      </c>
      <c r="P18" s="1">
        <v>4</v>
      </c>
    </row>
    <row r="19" spans="2:16" x14ac:dyDescent="0.2">
      <c r="B19" s="50"/>
      <c r="C19" s="1"/>
      <c r="D19" s="22"/>
      <c r="E19" s="38"/>
      <c r="F19" s="321"/>
      <c r="G19" s="38"/>
      <c r="H19" s="323" t="str">
        <f t="shared" si="0"/>
        <v/>
      </c>
      <c r="O19" s="1" t="s">
        <v>2881</v>
      </c>
      <c r="P19" s="1">
        <v>1</v>
      </c>
    </row>
    <row r="20" spans="2:16" ht="51" x14ac:dyDescent="0.2">
      <c r="B20" s="50" t="s">
        <v>381</v>
      </c>
      <c r="C20" s="14" t="s">
        <v>3001</v>
      </c>
      <c r="D20" s="22" t="s">
        <v>38</v>
      </c>
      <c r="E20" s="38"/>
      <c r="F20" s="321">
        <v>4</v>
      </c>
      <c r="G20" s="22"/>
      <c r="H20" s="323">
        <f t="shared" si="0"/>
        <v>0</v>
      </c>
      <c r="O20" s="1" t="s">
        <v>2882</v>
      </c>
      <c r="P20" s="1">
        <v>1</v>
      </c>
    </row>
    <row r="21" spans="2:16" x14ac:dyDescent="0.2">
      <c r="B21" s="50"/>
      <c r="C21" s="14"/>
      <c r="D21" s="22"/>
      <c r="E21" s="38"/>
      <c r="F21" s="321"/>
      <c r="G21" s="38"/>
      <c r="H21" s="323" t="str">
        <f t="shared" si="0"/>
        <v/>
      </c>
      <c r="O21" s="1" t="s">
        <v>2883</v>
      </c>
    </row>
    <row r="22" spans="2:16" ht="51" x14ac:dyDescent="0.2">
      <c r="B22" s="50" t="s">
        <v>2799</v>
      </c>
      <c r="C22" s="14" t="s">
        <v>3002</v>
      </c>
      <c r="D22" s="22" t="s">
        <v>38</v>
      </c>
      <c r="E22" s="38"/>
      <c r="F22" s="321">
        <v>1</v>
      </c>
      <c r="G22" s="22"/>
      <c r="H22" s="323">
        <f t="shared" si="0"/>
        <v>0</v>
      </c>
    </row>
    <row r="23" spans="2:16" x14ac:dyDescent="0.2">
      <c r="B23" s="50"/>
      <c r="C23" s="14"/>
      <c r="D23" s="22"/>
      <c r="E23" s="38"/>
      <c r="F23" s="321"/>
      <c r="G23" s="38"/>
      <c r="H23" s="323" t="str">
        <f t="shared" si="0"/>
        <v/>
      </c>
    </row>
    <row r="24" spans="2:16" ht="51" x14ac:dyDescent="0.2">
      <c r="B24" s="50" t="s">
        <v>2799</v>
      </c>
      <c r="C24" s="14" t="s">
        <v>3003</v>
      </c>
      <c r="D24" s="22" t="s">
        <v>38</v>
      </c>
      <c r="E24" s="38"/>
      <c r="F24" s="321">
        <v>1</v>
      </c>
      <c r="G24" s="22"/>
      <c r="H24" s="323">
        <f t="shared" ref="H24" si="1">IF(D24="","",F24*G24)</f>
        <v>0</v>
      </c>
    </row>
    <row r="25" spans="2:16" x14ac:dyDescent="0.2">
      <c r="B25" s="50"/>
      <c r="C25" s="14"/>
      <c r="D25" s="22"/>
      <c r="E25" s="22"/>
      <c r="F25" s="321"/>
      <c r="G25" s="167"/>
      <c r="H25" s="323" t="str">
        <f t="shared" si="0"/>
        <v/>
      </c>
      <c r="I25" s="322"/>
    </row>
    <row r="26" spans="2:16" x14ac:dyDescent="0.2">
      <c r="B26" s="50" t="s">
        <v>2804</v>
      </c>
      <c r="C26" s="14" t="s">
        <v>2697</v>
      </c>
      <c r="D26" s="22"/>
      <c r="E26" s="22"/>
      <c r="F26" s="321"/>
      <c r="G26" s="167"/>
      <c r="H26" s="323" t="str">
        <f t="shared" si="0"/>
        <v/>
      </c>
      <c r="I26" s="322"/>
    </row>
    <row r="27" spans="2:16" x14ac:dyDescent="0.2">
      <c r="B27" s="50"/>
      <c r="C27" s="14"/>
      <c r="D27" s="22"/>
      <c r="E27" s="22"/>
      <c r="F27" s="321"/>
      <c r="G27" s="325"/>
      <c r="H27" s="323" t="str">
        <f t="shared" si="0"/>
        <v/>
      </c>
      <c r="I27" s="320"/>
    </row>
    <row r="28" spans="2:16" ht="38.25" x14ac:dyDescent="0.2">
      <c r="B28" s="50" t="s">
        <v>53</v>
      </c>
      <c r="C28" s="14" t="s">
        <v>2800</v>
      </c>
      <c r="D28" s="22" t="s">
        <v>2717</v>
      </c>
      <c r="E28" s="22"/>
      <c r="F28" s="352">
        <v>15071358.810000001</v>
      </c>
      <c r="G28" s="353">
        <v>1</v>
      </c>
      <c r="H28" s="354">
        <f t="shared" si="0"/>
        <v>15071358.810000001</v>
      </c>
      <c r="I28" s="320"/>
    </row>
    <row r="29" spans="2:16" x14ac:dyDescent="0.2">
      <c r="B29" s="50"/>
      <c r="C29" s="14"/>
      <c r="D29" s="22"/>
      <c r="E29" s="22"/>
      <c r="F29" s="352"/>
      <c r="G29" s="355"/>
      <c r="H29" s="354" t="str">
        <f t="shared" si="0"/>
        <v/>
      </c>
      <c r="I29" s="320"/>
    </row>
    <row r="30" spans="2:16" ht="25.5" x14ac:dyDescent="0.2">
      <c r="B30" s="50" t="s">
        <v>55</v>
      </c>
      <c r="C30" s="14" t="s">
        <v>2809</v>
      </c>
      <c r="D30" s="22" t="s">
        <v>28</v>
      </c>
      <c r="E30" s="22"/>
      <c r="F30" s="352">
        <v>15071358.810000001</v>
      </c>
      <c r="G30" s="355"/>
      <c r="H30" s="354">
        <f t="shared" si="0"/>
        <v>0</v>
      </c>
      <c r="I30" s="320"/>
    </row>
    <row r="31" spans="2:16" x14ac:dyDescent="0.2">
      <c r="B31" s="50"/>
      <c r="C31" s="14"/>
      <c r="D31" s="22"/>
      <c r="E31" s="22"/>
      <c r="F31" s="352"/>
      <c r="G31" s="353"/>
      <c r="H31" s="354" t="str">
        <f t="shared" si="0"/>
        <v/>
      </c>
      <c r="I31" s="320"/>
    </row>
    <row r="32" spans="2:16" ht="38.25" x14ac:dyDescent="0.2">
      <c r="B32" s="50" t="s">
        <v>65</v>
      </c>
      <c r="C32" s="14" t="s">
        <v>2801</v>
      </c>
      <c r="D32" s="22" t="s">
        <v>2717</v>
      </c>
      <c r="E32" s="22"/>
      <c r="F32" s="352">
        <v>10047572.540000001</v>
      </c>
      <c r="G32" s="353">
        <v>1</v>
      </c>
      <c r="H32" s="354">
        <f t="shared" si="0"/>
        <v>10047572.540000001</v>
      </c>
      <c r="I32" s="320"/>
    </row>
    <row r="33" spans="2:9" x14ac:dyDescent="0.2">
      <c r="B33" s="50"/>
      <c r="C33" s="14"/>
      <c r="D33" s="22"/>
      <c r="E33" s="22"/>
      <c r="F33" s="352"/>
      <c r="G33" s="352"/>
      <c r="H33" s="354" t="str">
        <f t="shared" si="0"/>
        <v/>
      </c>
      <c r="I33" s="320"/>
    </row>
    <row r="34" spans="2:9" ht="25.5" x14ac:dyDescent="0.2">
      <c r="B34" s="50" t="s">
        <v>57</v>
      </c>
      <c r="C34" s="14" t="s">
        <v>2810</v>
      </c>
      <c r="D34" s="22" t="s">
        <v>28</v>
      </c>
      <c r="E34" s="22"/>
      <c r="F34" s="352">
        <v>10047572.540000001</v>
      </c>
      <c r="G34" s="352"/>
      <c r="H34" s="354">
        <f t="shared" si="0"/>
        <v>0</v>
      </c>
      <c r="I34" s="320"/>
    </row>
    <row r="35" spans="2:9" x14ac:dyDescent="0.2">
      <c r="B35" s="50"/>
      <c r="C35" s="14"/>
      <c r="D35" s="22"/>
      <c r="E35" s="22"/>
      <c r="F35" s="353"/>
      <c r="G35" s="352"/>
      <c r="H35" s="354" t="str">
        <f t="shared" si="0"/>
        <v/>
      </c>
      <c r="I35" s="320"/>
    </row>
    <row r="36" spans="2:9" ht="25.5" x14ac:dyDescent="0.2">
      <c r="B36" s="50" t="s">
        <v>2805</v>
      </c>
      <c r="C36" s="14" t="s">
        <v>2698</v>
      </c>
      <c r="D36" s="22" t="s">
        <v>13</v>
      </c>
      <c r="E36" s="22"/>
      <c r="F36" s="353">
        <v>1</v>
      </c>
      <c r="G36" s="353"/>
      <c r="H36" s="353">
        <f t="shared" si="0"/>
        <v>0</v>
      </c>
      <c r="I36" s="320"/>
    </row>
    <row r="37" spans="2:9" x14ac:dyDescent="0.2">
      <c r="B37" s="50"/>
      <c r="C37" s="14"/>
      <c r="D37" s="22"/>
      <c r="E37" s="22"/>
      <c r="F37" s="326"/>
      <c r="G37" s="327"/>
      <c r="H37" s="328"/>
      <c r="I37" s="320"/>
    </row>
    <row r="38" spans="2:9" x14ac:dyDescent="0.2">
      <c r="B38" s="50"/>
      <c r="C38" s="14"/>
      <c r="D38" s="22"/>
      <c r="E38" s="22"/>
      <c r="F38" s="22"/>
      <c r="G38" s="167"/>
      <c r="H38" s="318"/>
      <c r="I38" s="320"/>
    </row>
    <row r="39" spans="2:9" x14ac:dyDescent="0.2">
      <c r="B39" s="50"/>
      <c r="C39" s="14"/>
      <c r="D39" s="22"/>
      <c r="E39" s="22"/>
      <c r="F39" s="22"/>
      <c r="G39" s="167"/>
      <c r="H39" s="318"/>
      <c r="I39" s="320"/>
    </row>
    <row r="40" spans="2:9" x14ac:dyDescent="0.2">
      <c r="B40" s="50"/>
      <c r="C40" s="14"/>
      <c r="D40" s="22"/>
      <c r="E40" s="22"/>
      <c r="F40" s="22"/>
      <c r="G40" s="167"/>
      <c r="H40" s="318"/>
      <c r="I40" s="320"/>
    </row>
    <row r="41" spans="2:9" x14ac:dyDescent="0.2">
      <c r="B41" s="50"/>
      <c r="C41" s="14"/>
      <c r="D41" s="22"/>
      <c r="E41" s="22"/>
      <c r="F41" s="22"/>
      <c r="G41" s="167"/>
      <c r="H41" s="318"/>
      <c r="I41" s="320"/>
    </row>
    <row r="42" spans="2:9" x14ac:dyDescent="0.2">
      <c r="B42" s="50"/>
      <c r="C42" s="14"/>
      <c r="D42" s="22"/>
      <c r="E42" s="22"/>
      <c r="F42" s="22"/>
      <c r="G42" s="167"/>
      <c r="H42" s="318"/>
      <c r="I42" s="320"/>
    </row>
    <row r="43" spans="2:9" s="30" customFormat="1" ht="19.5" customHeight="1" x14ac:dyDescent="0.2">
      <c r="B43" s="106" t="str">
        <f>$B$10</f>
        <v>G1</v>
      </c>
      <c r="C43" s="31" t="s">
        <v>14</v>
      </c>
      <c r="D43" s="32"/>
      <c r="E43" s="32"/>
      <c r="F43" s="33"/>
      <c r="G43" s="33"/>
      <c r="H43" s="329">
        <f>SUM(H9:H42)</f>
        <v>25118931.350000001</v>
      </c>
      <c r="I43" s="311"/>
    </row>
    <row r="44" spans="2:9" x14ac:dyDescent="0.2">
      <c r="B44" s="449" t="str">
        <f>Client1</f>
        <v>Province of KwaZulu-Natal</v>
      </c>
      <c r="C44" s="449"/>
      <c r="D44" s="449"/>
      <c r="E44" s="449"/>
      <c r="F44" s="450" t="str">
        <f>"Contract No. "&amp;ContractNo</f>
        <v>Contract No. ZNB01127/00000/00/HOD/INF/21/T</v>
      </c>
      <c r="G44" s="450"/>
      <c r="H44" s="450"/>
    </row>
    <row r="45" spans="2:9" x14ac:dyDescent="0.2">
      <c r="B45" s="449" t="str">
        <f>Client2</f>
        <v>Department of Transport</v>
      </c>
      <c r="C45" s="449"/>
      <c r="D45" s="449"/>
      <c r="E45" s="449"/>
      <c r="F45" s="450"/>
      <c r="G45" s="450"/>
      <c r="H45" s="450"/>
    </row>
    <row r="46" spans="2:9" x14ac:dyDescent="0.2">
      <c r="B46" s="452"/>
      <c r="C46" s="452"/>
      <c r="D46" s="452"/>
      <c r="E46" s="452"/>
      <c r="F46" s="451"/>
      <c r="G46" s="451"/>
      <c r="H46" s="451"/>
    </row>
    <row r="47" spans="2:9" x14ac:dyDescent="0.2">
      <c r="B47" s="443" t="s">
        <v>8</v>
      </c>
      <c r="C47" s="444"/>
      <c r="D47" s="444"/>
      <c r="E47" s="444"/>
      <c r="F47" s="444"/>
      <c r="G47" s="444"/>
      <c r="H47" s="453" t="str">
        <f>$H$4</f>
        <v>CHAPTER G1</v>
      </c>
      <c r="I47" s="6"/>
    </row>
    <row r="48" spans="2:9" x14ac:dyDescent="0.2">
      <c r="B48" s="445" t="str">
        <f>ContractDescription</f>
        <v>REHABILITATION OF PROVINCIAL ROAD P47-3 (KM 38.00 TO KM 48.00) IN THE EMPANGENI REGION</v>
      </c>
      <c r="C48" s="446"/>
      <c r="D48" s="446"/>
      <c r="E48" s="446"/>
      <c r="F48" s="446"/>
      <c r="G48" s="446"/>
      <c r="H48" s="450"/>
      <c r="I48" s="8"/>
    </row>
    <row r="49" spans="2:9" x14ac:dyDescent="0.2">
      <c r="B49" s="445"/>
      <c r="C49" s="446"/>
      <c r="D49" s="446"/>
      <c r="E49" s="446"/>
      <c r="F49" s="446"/>
      <c r="G49" s="446"/>
      <c r="H49" s="450"/>
      <c r="I49" s="8"/>
    </row>
    <row r="50" spans="2:9" x14ac:dyDescent="0.2">
      <c r="B50" s="447"/>
      <c r="C50" s="448"/>
      <c r="D50" s="448"/>
      <c r="E50" s="448"/>
      <c r="F50" s="448"/>
      <c r="G50" s="448"/>
      <c r="H50" s="451"/>
      <c r="I50" s="8"/>
    </row>
    <row r="51" spans="2:9" s="9" customFormat="1" ht="24.95" customHeight="1" x14ac:dyDescent="0.2">
      <c r="B51" s="72" t="s">
        <v>0</v>
      </c>
      <c r="C51" s="11" t="s">
        <v>1</v>
      </c>
      <c r="D51" s="11" t="s">
        <v>2</v>
      </c>
      <c r="E51" s="11" t="s">
        <v>10</v>
      </c>
      <c r="F51" s="11" t="s">
        <v>3</v>
      </c>
      <c r="G51" s="11" t="s">
        <v>4</v>
      </c>
      <c r="H51" s="11" t="s">
        <v>5</v>
      </c>
      <c r="I51" s="12"/>
    </row>
    <row r="52" spans="2:9" s="30" customFormat="1" ht="19.5" customHeight="1" x14ac:dyDescent="0.2">
      <c r="B52" s="76"/>
      <c r="C52" s="31" t="s">
        <v>29</v>
      </c>
      <c r="D52" s="32"/>
      <c r="E52" s="32"/>
      <c r="F52" s="33"/>
      <c r="G52" s="33"/>
      <c r="H52" s="329">
        <f>H43</f>
        <v>25118931.350000001</v>
      </c>
      <c r="I52" s="311"/>
    </row>
    <row r="53" spans="2:9" x14ac:dyDescent="0.2">
      <c r="B53" s="50"/>
      <c r="C53" s="14"/>
      <c r="D53" s="22"/>
      <c r="E53" s="22"/>
      <c r="F53" s="22"/>
      <c r="G53" s="167"/>
      <c r="H53" s="318" t="str">
        <f t="shared" si="0"/>
        <v/>
      </c>
      <c r="I53" s="320"/>
    </row>
    <row r="54" spans="2:9" ht="38.25" x14ac:dyDescent="0.2">
      <c r="B54" s="50" t="s">
        <v>2802</v>
      </c>
      <c r="C54" s="14" t="s">
        <v>2699</v>
      </c>
      <c r="D54" s="22"/>
      <c r="E54" s="22"/>
      <c r="F54" s="22"/>
      <c r="G54" s="167"/>
      <c r="H54" s="318" t="str">
        <f t="shared" si="0"/>
        <v/>
      </c>
      <c r="I54" s="320"/>
    </row>
    <row r="55" spans="2:9" x14ac:dyDescent="0.2">
      <c r="B55" s="50"/>
      <c r="C55" s="14"/>
      <c r="D55" s="22"/>
      <c r="E55" s="22"/>
      <c r="F55" s="22"/>
      <c r="G55" s="167"/>
      <c r="H55" s="318" t="str">
        <f t="shared" si="0"/>
        <v/>
      </c>
      <c r="I55" s="320"/>
    </row>
    <row r="56" spans="2:9" x14ac:dyDescent="0.2">
      <c r="B56" s="50" t="s">
        <v>53</v>
      </c>
      <c r="C56" s="14" t="s">
        <v>2771</v>
      </c>
      <c r="D56" s="22"/>
      <c r="E56" s="22"/>
      <c r="F56" s="22"/>
      <c r="G56" s="167"/>
      <c r="H56" s="318" t="str">
        <f t="shared" si="0"/>
        <v/>
      </c>
      <c r="I56" s="320"/>
    </row>
    <row r="57" spans="2:9" x14ac:dyDescent="0.2">
      <c r="B57" s="71"/>
      <c r="C57" s="14"/>
      <c r="D57" s="22"/>
      <c r="E57" s="22"/>
      <c r="F57" s="22"/>
      <c r="G57" s="167"/>
      <c r="H57" s="318" t="str">
        <f t="shared" si="0"/>
        <v/>
      </c>
      <c r="I57" s="320"/>
    </row>
    <row r="58" spans="2:9" x14ac:dyDescent="0.2">
      <c r="B58" s="50" t="s">
        <v>197</v>
      </c>
      <c r="C58" s="14" t="s">
        <v>2772</v>
      </c>
      <c r="D58" s="22" t="s">
        <v>2717</v>
      </c>
      <c r="E58" s="22"/>
      <c r="F58" s="22">
        <v>200000</v>
      </c>
      <c r="G58" s="167">
        <v>1</v>
      </c>
      <c r="H58" s="318">
        <f t="shared" si="0"/>
        <v>200000</v>
      </c>
      <c r="I58" s="320"/>
    </row>
    <row r="59" spans="2:9" x14ac:dyDescent="0.2">
      <c r="B59" s="50"/>
      <c r="C59" s="14"/>
      <c r="D59" s="22"/>
      <c r="E59" s="22"/>
      <c r="F59" s="22"/>
      <c r="G59" s="167"/>
      <c r="H59" s="318" t="str">
        <f t="shared" si="0"/>
        <v/>
      </c>
      <c r="I59" s="320"/>
    </row>
    <row r="60" spans="2:9" ht="25.5" x14ac:dyDescent="0.2">
      <c r="B60" s="50" t="s">
        <v>198</v>
      </c>
      <c r="C60" s="14" t="s">
        <v>2806</v>
      </c>
      <c r="D60" s="22" t="s">
        <v>28</v>
      </c>
      <c r="E60" s="22"/>
      <c r="F60" s="330">
        <f>H58</f>
        <v>200000</v>
      </c>
      <c r="G60" s="167"/>
      <c r="H60" s="318">
        <f t="shared" si="0"/>
        <v>0</v>
      </c>
      <c r="I60" s="320"/>
    </row>
    <row r="61" spans="2:9" x14ac:dyDescent="0.2">
      <c r="B61" s="50"/>
      <c r="C61" s="1"/>
      <c r="D61" s="22"/>
      <c r="E61" s="22"/>
      <c r="F61" s="22"/>
      <c r="G61" s="167"/>
      <c r="H61" s="318" t="str">
        <f t="shared" si="0"/>
        <v/>
      </c>
      <c r="I61" s="320"/>
    </row>
    <row r="62" spans="2:9" x14ac:dyDescent="0.2">
      <c r="B62" s="50" t="s">
        <v>55</v>
      </c>
      <c r="C62" s="14" t="s">
        <v>2774</v>
      </c>
      <c r="D62" s="22"/>
      <c r="E62" s="22"/>
      <c r="F62" s="22"/>
      <c r="G62" s="167"/>
      <c r="H62" s="318" t="str">
        <f t="shared" si="0"/>
        <v/>
      </c>
      <c r="I62" s="320"/>
    </row>
    <row r="63" spans="2:9" x14ac:dyDescent="0.2">
      <c r="B63" s="50"/>
      <c r="C63" s="14"/>
      <c r="D63" s="22"/>
      <c r="E63" s="22"/>
      <c r="F63" s="22"/>
      <c r="G63" s="167"/>
      <c r="H63" s="318" t="str">
        <f t="shared" si="0"/>
        <v/>
      </c>
      <c r="I63" s="320"/>
    </row>
    <row r="64" spans="2:9" x14ac:dyDescent="0.2">
      <c r="B64" s="50" t="s">
        <v>220</v>
      </c>
      <c r="C64" s="14" t="s">
        <v>2772</v>
      </c>
      <c r="D64" s="22" t="s">
        <v>2717</v>
      </c>
      <c r="E64" s="22"/>
      <c r="F64" s="22">
        <v>200000</v>
      </c>
      <c r="G64" s="167">
        <v>1</v>
      </c>
      <c r="H64" s="318">
        <f t="shared" si="0"/>
        <v>200000</v>
      </c>
      <c r="I64" s="320"/>
    </row>
    <row r="65" spans="2:9" x14ac:dyDescent="0.2">
      <c r="B65" s="50"/>
      <c r="C65" s="14"/>
      <c r="D65" s="22"/>
      <c r="E65" s="38"/>
      <c r="F65" s="38"/>
      <c r="G65" s="167"/>
      <c r="H65" s="318" t="str">
        <f t="shared" si="0"/>
        <v/>
      </c>
    </row>
    <row r="66" spans="2:9" ht="25.5" x14ac:dyDescent="0.2">
      <c r="B66" s="50" t="s">
        <v>221</v>
      </c>
      <c r="C66" s="14" t="s">
        <v>2807</v>
      </c>
      <c r="D66" s="22" t="s">
        <v>28</v>
      </c>
      <c r="E66" s="22"/>
      <c r="F66" s="330">
        <f>H64</f>
        <v>200000</v>
      </c>
      <c r="G66" s="167"/>
      <c r="H66" s="318">
        <f t="shared" si="0"/>
        <v>0</v>
      </c>
      <c r="I66" s="320"/>
    </row>
    <row r="67" spans="2:9" x14ac:dyDescent="0.2">
      <c r="B67" s="50"/>
      <c r="C67" s="14"/>
      <c r="D67" s="22"/>
      <c r="E67" s="38"/>
      <c r="F67" s="38"/>
      <c r="G67" s="167"/>
      <c r="H67" s="318" t="str">
        <f t="shared" si="0"/>
        <v/>
      </c>
      <c r="I67" s="49"/>
    </row>
    <row r="68" spans="2:9" x14ac:dyDescent="0.2">
      <c r="B68" s="50" t="s">
        <v>56</v>
      </c>
      <c r="C68" s="14" t="s">
        <v>2777</v>
      </c>
      <c r="D68" s="22"/>
      <c r="E68" s="38"/>
      <c r="F68" s="38"/>
      <c r="G68" s="167"/>
      <c r="H68" s="318" t="str">
        <f t="shared" si="0"/>
        <v/>
      </c>
    </row>
    <row r="69" spans="2:9" x14ac:dyDescent="0.2">
      <c r="B69" s="50"/>
      <c r="C69" s="14"/>
      <c r="D69" s="22"/>
      <c r="E69" s="22"/>
      <c r="F69" s="22"/>
      <c r="G69" s="167"/>
      <c r="H69" s="318" t="str">
        <f t="shared" si="0"/>
        <v/>
      </c>
      <c r="I69" s="320"/>
    </row>
    <row r="70" spans="2:9" x14ac:dyDescent="0.2">
      <c r="B70" s="50" t="s">
        <v>388</v>
      </c>
      <c r="C70" s="14" t="s">
        <v>2772</v>
      </c>
      <c r="D70" s="22" t="s">
        <v>2717</v>
      </c>
      <c r="E70" s="22"/>
      <c r="F70" s="22">
        <v>200000</v>
      </c>
      <c r="G70" s="167">
        <v>1</v>
      </c>
      <c r="H70" s="318">
        <f t="shared" si="0"/>
        <v>200000</v>
      </c>
      <c r="I70" s="320"/>
    </row>
    <row r="71" spans="2:9" x14ac:dyDescent="0.2">
      <c r="B71" s="50"/>
      <c r="C71" s="14"/>
      <c r="D71" s="22"/>
      <c r="E71" s="22"/>
      <c r="F71" s="22"/>
      <c r="G71" s="167"/>
      <c r="H71" s="318" t="str">
        <f t="shared" si="0"/>
        <v/>
      </c>
      <c r="I71" s="320"/>
    </row>
    <row r="72" spans="2:9" ht="25.5" x14ac:dyDescent="0.2">
      <c r="B72" s="50" t="s">
        <v>389</v>
      </c>
      <c r="C72" s="14" t="s">
        <v>2781</v>
      </c>
      <c r="D72" s="22" t="s">
        <v>28</v>
      </c>
      <c r="E72" s="22"/>
      <c r="F72" s="330">
        <f>H70</f>
        <v>200000</v>
      </c>
      <c r="G72" s="167"/>
      <c r="H72" s="318">
        <f t="shared" si="0"/>
        <v>0</v>
      </c>
      <c r="I72" s="320"/>
    </row>
    <row r="73" spans="2:9" x14ac:dyDescent="0.2">
      <c r="B73" s="50"/>
      <c r="C73" s="14"/>
      <c r="D73" s="22"/>
      <c r="E73" s="22"/>
      <c r="F73" s="22"/>
      <c r="G73" s="167"/>
      <c r="H73" s="318" t="str">
        <f t="shared" si="0"/>
        <v/>
      </c>
      <c r="I73" s="320"/>
    </row>
    <row r="74" spans="2:9" ht="25.5" x14ac:dyDescent="0.2">
      <c r="B74" s="50" t="s">
        <v>57</v>
      </c>
      <c r="C74" s="14" t="s">
        <v>2778</v>
      </c>
      <c r="D74" s="22"/>
      <c r="E74" s="22"/>
      <c r="F74" s="22"/>
      <c r="G74" s="167"/>
      <c r="H74" s="318" t="str">
        <f t="shared" si="0"/>
        <v/>
      </c>
      <c r="I74" s="320"/>
    </row>
    <row r="75" spans="2:9" x14ac:dyDescent="0.2">
      <c r="B75" s="50"/>
      <c r="C75" s="14"/>
      <c r="D75" s="22"/>
      <c r="E75" s="22"/>
      <c r="F75" s="22"/>
      <c r="G75" s="167"/>
      <c r="H75" s="318" t="str">
        <f t="shared" si="0"/>
        <v/>
      </c>
      <c r="I75" s="320"/>
    </row>
    <row r="76" spans="2:9" x14ac:dyDescent="0.2">
      <c r="B76" s="50" t="s">
        <v>865</v>
      </c>
      <c r="C76" s="14" t="s">
        <v>2772</v>
      </c>
      <c r="D76" s="22" t="s">
        <v>2717</v>
      </c>
      <c r="E76" s="22"/>
      <c r="F76" s="22">
        <v>200000</v>
      </c>
      <c r="G76" s="167">
        <v>1</v>
      </c>
      <c r="H76" s="318">
        <f t="shared" si="0"/>
        <v>200000</v>
      </c>
      <c r="I76" s="320"/>
    </row>
    <row r="77" spans="2:9" x14ac:dyDescent="0.2">
      <c r="B77" s="50"/>
      <c r="C77" s="14"/>
      <c r="D77" s="22"/>
      <c r="E77" s="22"/>
      <c r="F77" s="22"/>
      <c r="G77" s="167"/>
      <c r="H77" s="318" t="str">
        <f t="shared" si="0"/>
        <v/>
      </c>
      <c r="I77" s="320"/>
    </row>
    <row r="78" spans="2:9" ht="25.5" x14ac:dyDescent="0.2">
      <c r="B78" s="50" t="s">
        <v>2779</v>
      </c>
      <c r="C78" s="14" t="s">
        <v>2808</v>
      </c>
      <c r="D78" s="22" t="s">
        <v>28</v>
      </c>
      <c r="E78" s="22"/>
      <c r="F78" s="330">
        <f>H76</f>
        <v>200000</v>
      </c>
      <c r="G78" s="167"/>
      <c r="H78" s="318">
        <f t="shared" si="0"/>
        <v>0</v>
      </c>
      <c r="I78" s="320"/>
    </row>
    <row r="79" spans="2:9" x14ac:dyDescent="0.2">
      <c r="B79" s="50"/>
      <c r="C79" s="14"/>
      <c r="D79" s="22"/>
      <c r="E79" s="22"/>
      <c r="F79" s="22"/>
      <c r="G79" s="167"/>
      <c r="H79" s="318"/>
      <c r="I79" s="320"/>
    </row>
    <row r="80" spans="2:9" x14ac:dyDescent="0.2">
      <c r="B80" s="50"/>
      <c r="C80" s="14"/>
      <c r="D80" s="22"/>
      <c r="E80" s="22"/>
      <c r="F80" s="22"/>
      <c r="G80" s="167"/>
      <c r="H80" s="318"/>
      <c r="I80" s="320"/>
    </row>
    <row r="81" spans="2:9" x14ac:dyDescent="0.2">
      <c r="B81" s="50"/>
      <c r="C81" s="14"/>
      <c r="D81" s="22"/>
      <c r="E81" s="22"/>
      <c r="F81" s="22"/>
      <c r="G81" s="167"/>
      <c r="H81" s="318"/>
      <c r="I81" s="320"/>
    </row>
    <row r="82" spans="2:9" x14ac:dyDescent="0.2">
      <c r="B82" s="50"/>
      <c r="C82" s="14"/>
      <c r="D82" s="22"/>
      <c r="E82" s="22"/>
      <c r="F82" s="22"/>
      <c r="G82" s="167"/>
      <c r="H82" s="318"/>
      <c r="I82" s="320"/>
    </row>
    <row r="83" spans="2:9" x14ac:dyDescent="0.2">
      <c r="B83" s="50"/>
      <c r="C83" s="14"/>
      <c r="D83" s="22"/>
      <c r="E83" s="22"/>
      <c r="F83" s="22"/>
      <c r="G83" s="167"/>
      <c r="H83" s="318"/>
      <c r="I83" s="320"/>
    </row>
    <row r="84" spans="2:9" x14ac:dyDescent="0.2">
      <c r="B84" s="50"/>
      <c r="C84" s="14"/>
      <c r="D84" s="22"/>
      <c r="E84" s="22"/>
      <c r="F84" s="22"/>
      <c r="G84" s="167"/>
      <c r="H84" s="318"/>
      <c r="I84" s="320"/>
    </row>
    <row r="85" spans="2:9" x14ac:dyDescent="0.2">
      <c r="B85" s="50"/>
      <c r="C85" s="14"/>
      <c r="D85" s="22"/>
      <c r="E85" s="22"/>
      <c r="F85" s="22"/>
      <c r="G85" s="167"/>
      <c r="H85" s="318"/>
      <c r="I85" s="320"/>
    </row>
    <row r="86" spans="2:9" x14ac:dyDescent="0.2">
      <c r="B86" s="50"/>
      <c r="C86" s="14"/>
      <c r="D86" s="22"/>
      <c r="E86" s="22"/>
      <c r="F86" s="22"/>
      <c r="G86" s="167"/>
      <c r="H86" s="318"/>
      <c r="I86" s="320"/>
    </row>
    <row r="87" spans="2:9" x14ac:dyDescent="0.2">
      <c r="B87" s="50"/>
      <c r="C87" s="14"/>
      <c r="D87" s="22"/>
      <c r="E87" s="22"/>
      <c r="F87" s="22"/>
      <c r="G87" s="167"/>
      <c r="H87" s="318"/>
      <c r="I87" s="320"/>
    </row>
    <row r="88" spans="2:9" x14ac:dyDescent="0.2">
      <c r="B88" s="50"/>
      <c r="C88" s="14"/>
      <c r="D88" s="22"/>
      <c r="E88" s="22"/>
      <c r="F88" s="22"/>
      <c r="G88" s="167"/>
      <c r="H88" s="318"/>
      <c r="I88" s="320"/>
    </row>
    <row r="89" spans="2:9" x14ac:dyDescent="0.2">
      <c r="B89" s="50"/>
      <c r="C89" s="14"/>
      <c r="D89" s="22"/>
      <c r="E89" s="22"/>
      <c r="F89" s="22"/>
      <c r="G89" s="167"/>
      <c r="H89" s="318"/>
      <c r="I89" s="320"/>
    </row>
    <row r="90" spans="2:9" x14ac:dyDescent="0.2">
      <c r="B90" s="50"/>
      <c r="C90" s="14"/>
      <c r="D90" s="22"/>
      <c r="E90" s="22"/>
      <c r="F90" s="22"/>
      <c r="G90" s="167"/>
      <c r="H90" s="318"/>
      <c r="I90" s="320"/>
    </row>
    <row r="91" spans="2:9" x14ac:dyDescent="0.2">
      <c r="B91" s="50"/>
      <c r="C91" s="14"/>
      <c r="D91" s="22"/>
      <c r="E91" s="22"/>
      <c r="F91" s="22"/>
      <c r="G91" s="167"/>
      <c r="H91" s="318"/>
      <c r="I91" s="320"/>
    </row>
    <row r="92" spans="2:9" x14ac:dyDescent="0.2">
      <c r="B92" s="50"/>
      <c r="C92" s="14"/>
      <c r="D92" s="22"/>
      <c r="E92" s="22"/>
      <c r="F92" s="22"/>
      <c r="G92" s="167"/>
      <c r="H92" s="318"/>
      <c r="I92" s="320"/>
    </row>
    <row r="93" spans="2:9" x14ac:dyDescent="0.2">
      <c r="B93" s="50"/>
      <c r="C93" s="14"/>
      <c r="D93" s="22"/>
      <c r="E93" s="22"/>
      <c r="F93" s="22"/>
      <c r="G93" s="167"/>
      <c r="H93" s="318"/>
      <c r="I93" s="320"/>
    </row>
    <row r="94" spans="2:9" x14ac:dyDescent="0.2">
      <c r="B94" s="50"/>
      <c r="C94" s="14"/>
      <c r="D94" s="22"/>
      <c r="E94" s="22"/>
      <c r="F94" s="22"/>
      <c r="G94" s="167"/>
      <c r="H94" s="318"/>
      <c r="I94" s="320"/>
    </row>
    <row r="95" spans="2:9" x14ac:dyDescent="0.2">
      <c r="B95" s="50"/>
      <c r="C95" s="14"/>
      <c r="D95" s="22"/>
      <c r="E95" s="22"/>
      <c r="F95" s="22"/>
      <c r="G95" s="167"/>
      <c r="H95" s="318"/>
      <c r="I95" s="320"/>
    </row>
    <row r="96" spans="2:9" x14ac:dyDescent="0.2">
      <c r="B96" s="50"/>
      <c r="C96" s="14"/>
      <c r="D96" s="22"/>
      <c r="E96" s="22"/>
      <c r="F96" s="22"/>
      <c r="G96" s="167"/>
      <c r="H96" s="318"/>
      <c r="I96" s="320"/>
    </row>
    <row r="97" spans="2:9" x14ac:dyDescent="0.2">
      <c r="B97" s="50"/>
      <c r="C97" s="14"/>
      <c r="D97" s="22"/>
      <c r="E97" s="22"/>
      <c r="F97" s="22"/>
      <c r="G97" s="167"/>
      <c r="H97" s="318"/>
      <c r="I97" s="320"/>
    </row>
    <row r="98" spans="2:9" x14ac:dyDescent="0.2">
      <c r="B98" s="50"/>
      <c r="C98" s="14"/>
      <c r="D98" s="22"/>
      <c r="E98" s="22"/>
      <c r="F98" s="22"/>
      <c r="G98" s="167"/>
      <c r="H98" s="318"/>
      <c r="I98" s="320"/>
    </row>
    <row r="99" spans="2:9" x14ac:dyDescent="0.2">
      <c r="B99" s="50"/>
      <c r="C99" s="14"/>
      <c r="D99" s="22"/>
      <c r="E99" s="22"/>
      <c r="F99" s="22"/>
      <c r="G99" s="167"/>
      <c r="H99" s="318"/>
      <c r="I99" s="320"/>
    </row>
    <row r="100" spans="2:9" x14ac:dyDescent="0.2">
      <c r="B100" s="50"/>
      <c r="C100" s="14"/>
      <c r="D100" s="22"/>
      <c r="E100" s="22"/>
      <c r="F100" s="22"/>
      <c r="G100" s="167"/>
      <c r="H100" s="318"/>
      <c r="I100" s="320"/>
    </row>
    <row r="101" spans="2:9" x14ac:dyDescent="0.2">
      <c r="B101" s="50"/>
      <c r="C101" s="14"/>
      <c r="D101" s="22"/>
      <c r="E101" s="22"/>
      <c r="F101" s="22"/>
      <c r="G101" s="167"/>
      <c r="H101" s="318"/>
      <c r="I101" s="320"/>
    </row>
    <row r="102" spans="2:9" x14ac:dyDescent="0.2">
      <c r="B102" s="50"/>
      <c r="C102" s="14"/>
      <c r="D102" s="22"/>
      <c r="E102" s="22"/>
      <c r="F102" s="22"/>
      <c r="G102" s="167"/>
      <c r="H102" s="318"/>
      <c r="I102" s="320"/>
    </row>
    <row r="103" spans="2:9" x14ac:dyDescent="0.2">
      <c r="B103" s="50"/>
      <c r="C103" s="14"/>
      <c r="D103" s="22"/>
      <c r="E103" s="22"/>
      <c r="F103" s="22"/>
      <c r="G103" s="167"/>
      <c r="H103" s="318"/>
      <c r="I103" s="320"/>
    </row>
    <row r="104" spans="2:9" x14ac:dyDescent="0.2">
      <c r="B104" s="50"/>
      <c r="C104" s="14"/>
      <c r="D104" s="22"/>
      <c r="E104" s="22"/>
      <c r="F104" s="22"/>
      <c r="G104" s="167"/>
      <c r="H104" s="318"/>
      <c r="I104" s="320"/>
    </row>
    <row r="105" spans="2:9" x14ac:dyDescent="0.2">
      <c r="B105" s="50"/>
      <c r="C105" s="14"/>
      <c r="D105" s="22"/>
      <c r="E105" s="22"/>
      <c r="F105" s="22"/>
      <c r="G105" s="167"/>
      <c r="H105" s="318"/>
      <c r="I105" s="320"/>
    </row>
    <row r="106" spans="2:9" x14ac:dyDescent="0.2">
      <c r="B106" s="50"/>
      <c r="C106" s="14"/>
      <c r="D106" s="22"/>
      <c r="E106" s="22"/>
      <c r="F106" s="22"/>
      <c r="G106" s="167"/>
      <c r="H106" s="318"/>
      <c r="I106" s="320"/>
    </row>
    <row r="107" spans="2:9" x14ac:dyDescent="0.2">
      <c r="B107" s="50"/>
      <c r="C107" s="14"/>
      <c r="D107" s="22"/>
      <c r="E107" s="22"/>
      <c r="F107" s="22"/>
      <c r="G107" s="167"/>
      <c r="H107" s="318"/>
      <c r="I107" s="320"/>
    </row>
    <row r="108" spans="2:9" x14ac:dyDescent="0.2">
      <c r="B108" s="50"/>
      <c r="C108" s="14"/>
      <c r="D108" s="22"/>
      <c r="E108" s="22"/>
      <c r="F108" s="22"/>
      <c r="G108" s="167"/>
      <c r="H108" s="318"/>
      <c r="I108" s="320"/>
    </row>
    <row r="109" spans="2:9" x14ac:dyDescent="0.2">
      <c r="B109" s="50"/>
      <c r="C109" s="14"/>
      <c r="D109" s="22"/>
      <c r="E109" s="22"/>
      <c r="F109" s="22"/>
      <c r="G109" s="167"/>
      <c r="H109" s="318" t="str">
        <f t="shared" si="0"/>
        <v/>
      </c>
      <c r="I109" s="320"/>
    </row>
    <row r="110" spans="2:9" s="30" customFormat="1" ht="19.5" customHeight="1" x14ac:dyDescent="0.2">
      <c r="B110" s="106" t="str">
        <f>$B$10</f>
        <v>G1</v>
      </c>
      <c r="C110" s="31" t="s">
        <v>2708</v>
      </c>
      <c r="D110" s="32"/>
      <c r="E110" s="32"/>
      <c r="F110" s="33"/>
      <c r="G110" s="33"/>
      <c r="H110" s="329">
        <f>SUM(H52:H109)</f>
        <v>25918931.350000001</v>
      </c>
      <c r="I110" s="311"/>
    </row>
  </sheetData>
  <mergeCells count="11">
    <mergeCell ref="B47:G47"/>
    <mergeCell ref="H47:H50"/>
    <mergeCell ref="B48:G50"/>
    <mergeCell ref="F1:H1"/>
    <mergeCell ref="B4:G4"/>
    <mergeCell ref="H4:H7"/>
    <mergeCell ref="B5:G7"/>
    <mergeCell ref="B44:E44"/>
    <mergeCell ref="F44:H46"/>
    <mergeCell ref="B45:E45"/>
    <mergeCell ref="B46:E46"/>
  </mergeCells>
  <printOptions horizontalCentered="1"/>
  <pageMargins left="0.43307086614173229" right="0.31496062992125984" top="0.43307086614173229" bottom="0.62992125984251968" header="0.35433070866141736" footer="0.31496062992125984"/>
  <pageSetup paperSize="9" scale="77"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43"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F9EB-D6DB-4BF7-B3D9-008CB53D3D9A}">
  <sheetPr>
    <tabColor theme="3" tint="0.59999389629810485"/>
    <pageSetUpPr fitToPage="1"/>
  </sheetPr>
  <dimension ref="B1:O1048492"/>
  <sheetViews>
    <sheetView view="pageBreakPreview" zoomScale="60" zoomScaleNormal="100" workbookViewId="0">
      <selection activeCell="N26" sqref="N26"/>
    </sheetView>
  </sheetViews>
  <sheetFormatPr defaultColWidth="8.85546875" defaultRowHeight="12.75" x14ac:dyDescent="0.2"/>
  <cols>
    <col min="1" max="1" width="0.85546875" style="53" customWidth="1"/>
    <col min="2" max="2" width="11.7109375" style="56" customWidth="1"/>
    <col min="3" max="3" width="45.7109375" style="54" customWidth="1"/>
    <col min="4" max="4" width="13.7109375" style="54" customWidth="1"/>
    <col min="5" max="5" width="5.7109375" style="314" customWidth="1"/>
    <col min="6" max="6" width="13.28515625" style="53" customWidth="1"/>
    <col min="7" max="7" width="15.7109375" style="53" customWidth="1"/>
    <col min="8" max="8" width="15.7109375" style="309" customWidth="1"/>
    <col min="9" max="9" width="0.85546875" style="53" customWidth="1"/>
    <col min="10" max="10" width="8.85546875" style="53"/>
    <col min="11" max="11" width="15.42578125" style="53" customWidth="1"/>
    <col min="12" max="12" width="12.5703125" style="53" customWidth="1"/>
    <col min="13" max="13" width="9.42578125" style="53" customWidth="1"/>
    <col min="14" max="16384" width="8.85546875" style="53"/>
  </cols>
  <sheetData>
    <row r="1" spans="2:15" x14ac:dyDescent="0.2">
      <c r="B1" s="2" t="str">
        <f>Client1</f>
        <v>Province of KwaZulu-Natal</v>
      </c>
      <c r="D1" s="4"/>
      <c r="E1" s="4"/>
      <c r="F1" s="439" t="str">
        <f>"Contract No. "&amp;ContractNo</f>
        <v>Contract No. ZNB01127/00000/00/HOD/INF/21/T</v>
      </c>
      <c r="G1" s="439"/>
      <c r="H1" s="439"/>
    </row>
    <row r="2" spans="2:15" s="1" customFormat="1" ht="18" customHeight="1" x14ac:dyDescent="0.2">
      <c r="B2" s="92" t="str">
        <f>Client2</f>
        <v>Department of Transport</v>
      </c>
      <c r="C2" s="54"/>
      <c r="D2" s="4"/>
      <c r="E2" s="4"/>
      <c r="F2" s="4"/>
      <c r="H2" s="5"/>
      <c r="L2" s="4"/>
    </row>
    <row r="3" spans="2:15" s="1" customFormat="1" ht="16.5" customHeight="1" x14ac:dyDescent="0.2">
      <c r="B3" s="73"/>
      <c r="C3" s="94"/>
      <c r="D3" s="74"/>
      <c r="E3" s="74"/>
      <c r="F3" s="74"/>
      <c r="G3" s="75"/>
      <c r="H3" s="93"/>
      <c r="J3" s="5"/>
      <c r="K3" s="5"/>
      <c r="L3" s="4"/>
    </row>
    <row r="4" spans="2:15" s="1" customFormat="1" ht="7.5" customHeight="1" x14ac:dyDescent="0.2">
      <c r="B4" s="445" t="str">
        <f>ContractDescription</f>
        <v>REHABILITATION OF PROVINCIAL ROAD P47-3 (KM 38.00 TO KM 48.00) IN THE EMPANGENI REGION</v>
      </c>
      <c r="C4" s="446"/>
      <c r="D4" s="446"/>
      <c r="E4" s="446"/>
      <c r="F4" s="446"/>
      <c r="G4" s="446"/>
      <c r="H4" s="510"/>
      <c r="J4" s="5"/>
      <c r="K4" s="5"/>
      <c r="L4" s="4"/>
    </row>
    <row r="5" spans="2:15" ht="12.75" customHeight="1" x14ac:dyDescent="0.2">
      <c r="B5" s="445"/>
      <c r="C5" s="446"/>
      <c r="D5" s="446"/>
      <c r="E5" s="446"/>
      <c r="F5" s="446"/>
      <c r="G5" s="446"/>
      <c r="H5" s="510"/>
    </row>
    <row r="6" spans="2:15" ht="7.5" customHeight="1" x14ac:dyDescent="0.2">
      <c r="B6" s="447"/>
      <c r="C6" s="448"/>
      <c r="D6" s="448"/>
      <c r="E6" s="448"/>
      <c r="F6" s="448"/>
      <c r="G6" s="448"/>
      <c r="H6" s="511"/>
    </row>
    <row r="7" spans="2:15" ht="25.5" customHeight="1" x14ac:dyDescent="0.2">
      <c r="B7" s="503" t="s">
        <v>2815</v>
      </c>
      <c r="C7" s="504"/>
      <c r="D7" s="504"/>
      <c r="E7" s="504"/>
      <c r="F7" s="504"/>
      <c r="G7" s="504"/>
      <c r="H7" s="505"/>
    </row>
    <row r="8" spans="2:15" x14ac:dyDescent="0.2">
      <c r="B8" s="11" t="s">
        <v>2715</v>
      </c>
      <c r="C8" s="512" t="s">
        <v>1</v>
      </c>
      <c r="D8" s="506"/>
      <c r="E8" s="507"/>
      <c r="F8" s="11" t="s">
        <v>2700</v>
      </c>
      <c r="G8" s="506" t="s">
        <v>5</v>
      </c>
      <c r="H8" s="507"/>
      <c r="O8" s="309"/>
    </row>
    <row r="9" spans="2:15" x14ac:dyDescent="0.2">
      <c r="B9" s="21" t="str">
        <f>'Section G'!B10</f>
        <v>G1</v>
      </c>
      <c r="C9" s="513" t="str">
        <f>'Section G'!C10</f>
        <v>CONTRACT PARTICIPATION GOALS</v>
      </c>
      <c r="D9" s="514"/>
      <c r="E9" s="515"/>
      <c r="F9" s="41"/>
      <c r="G9" s="529">
        <f>'Section G'!H110</f>
        <v>25918931.350000001</v>
      </c>
      <c r="H9" s="528"/>
      <c r="O9" s="309"/>
    </row>
    <row r="10" spans="2:15" ht="12.75" customHeight="1" x14ac:dyDescent="0.2">
      <c r="B10" s="22"/>
      <c r="C10" s="497"/>
      <c r="D10" s="498"/>
      <c r="E10" s="499"/>
      <c r="F10" s="41"/>
      <c r="G10" s="494"/>
      <c r="H10" s="441"/>
    </row>
    <row r="11" spans="2:15" ht="12.75" customHeight="1" x14ac:dyDescent="0.2">
      <c r="B11" s="22"/>
      <c r="C11" s="497"/>
      <c r="D11" s="498"/>
      <c r="E11" s="499"/>
      <c r="F11" s="41"/>
      <c r="G11" s="494"/>
      <c r="H11" s="441"/>
    </row>
    <row r="12" spans="2:15" ht="12.75" customHeight="1" x14ac:dyDescent="0.2">
      <c r="B12" s="22"/>
      <c r="C12" s="497"/>
      <c r="D12" s="498"/>
      <c r="E12" s="499"/>
      <c r="F12" s="41"/>
      <c r="G12" s="494"/>
      <c r="H12" s="441"/>
    </row>
    <row r="13" spans="2:15" ht="12.75" customHeight="1" x14ac:dyDescent="0.2">
      <c r="B13" s="22"/>
      <c r="C13" s="497"/>
      <c r="D13" s="498"/>
      <c r="E13" s="499"/>
      <c r="F13" s="41"/>
      <c r="G13" s="494"/>
      <c r="H13" s="441"/>
    </row>
    <row r="14" spans="2:15" ht="12.75" customHeight="1" x14ac:dyDescent="0.2">
      <c r="B14" s="22"/>
      <c r="C14" s="497"/>
      <c r="D14" s="498"/>
      <c r="E14" s="499"/>
      <c r="F14" s="41"/>
      <c r="G14" s="494"/>
      <c r="H14" s="441"/>
    </row>
    <row r="15" spans="2:15" ht="12.75" customHeight="1" x14ac:dyDescent="0.2">
      <c r="B15" s="22"/>
      <c r="C15" s="497"/>
      <c r="D15" s="498"/>
      <c r="E15" s="499"/>
      <c r="F15" s="41"/>
      <c r="G15" s="494"/>
      <c r="H15" s="441"/>
    </row>
    <row r="16" spans="2:15" ht="12.75" customHeight="1" x14ac:dyDescent="0.2">
      <c r="B16" s="22"/>
      <c r="C16" s="497"/>
      <c r="D16" s="498"/>
      <c r="E16" s="499"/>
      <c r="F16" s="41"/>
      <c r="G16" s="494"/>
      <c r="H16" s="441"/>
    </row>
    <row r="17" spans="2:8" ht="12.75" customHeight="1" x14ac:dyDescent="0.2">
      <c r="B17" s="22"/>
      <c r="C17" s="497"/>
      <c r="D17" s="498"/>
      <c r="E17" s="499"/>
      <c r="F17" s="41"/>
      <c r="G17" s="494"/>
      <c r="H17" s="441"/>
    </row>
    <row r="18" spans="2:8" ht="12.75" customHeight="1" x14ac:dyDescent="0.2">
      <c r="B18" s="22"/>
      <c r="C18" s="497"/>
      <c r="D18" s="498"/>
      <c r="E18" s="499"/>
      <c r="F18" s="41"/>
      <c r="G18" s="494"/>
      <c r="H18" s="441"/>
    </row>
    <row r="19" spans="2:8" ht="12.75" customHeight="1" x14ac:dyDescent="0.2">
      <c r="B19" s="22"/>
      <c r="C19" s="497"/>
      <c r="D19" s="498"/>
      <c r="E19" s="499"/>
      <c r="F19" s="41"/>
      <c r="G19" s="494"/>
      <c r="H19" s="441"/>
    </row>
    <row r="20" spans="2:8" ht="12.75" customHeight="1" x14ac:dyDescent="0.2">
      <c r="B20" s="22"/>
      <c r="C20" s="497"/>
      <c r="D20" s="498"/>
      <c r="E20" s="499"/>
      <c r="F20" s="41"/>
      <c r="G20" s="494"/>
      <c r="H20" s="441"/>
    </row>
    <row r="21" spans="2:8" ht="12.75" customHeight="1" x14ac:dyDescent="0.2">
      <c r="B21" s="22"/>
      <c r="C21" s="497"/>
      <c r="D21" s="498"/>
      <c r="E21" s="499"/>
      <c r="F21" s="41"/>
      <c r="G21" s="494"/>
      <c r="H21" s="441"/>
    </row>
    <row r="22" spans="2:8" ht="12.75" customHeight="1" x14ac:dyDescent="0.2">
      <c r="B22" s="22"/>
      <c r="C22" s="497"/>
      <c r="D22" s="498"/>
      <c r="E22" s="499"/>
      <c r="F22" s="41"/>
      <c r="G22" s="494"/>
      <c r="H22" s="441"/>
    </row>
    <row r="23" spans="2:8" ht="12.75" customHeight="1" x14ac:dyDescent="0.2">
      <c r="B23" s="22"/>
      <c r="C23" s="497"/>
      <c r="D23" s="498"/>
      <c r="E23" s="499"/>
      <c r="F23" s="41"/>
      <c r="G23" s="494"/>
      <c r="H23" s="441"/>
    </row>
    <row r="24" spans="2:8" ht="12.75" customHeight="1" x14ac:dyDescent="0.2">
      <c r="B24" s="22"/>
      <c r="C24" s="497"/>
      <c r="D24" s="498"/>
      <c r="E24" s="499"/>
      <c r="F24" s="41"/>
      <c r="G24" s="494"/>
      <c r="H24" s="441"/>
    </row>
    <row r="25" spans="2:8" ht="12.75" customHeight="1" x14ac:dyDescent="0.2">
      <c r="B25" s="22"/>
      <c r="C25" s="497"/>
      <c r="D25" s="498"/>
      <c r="E25" s="499"/>
      <c r="F25" s="41"/>
      <c r="G25" s="494"/>
      <c r="H25" s="441"/>
    </row>
    <row r="26" spans="2:8" ht="12.75" customHeight="1" x14ac:dyDescent="0.2">
      <c r="B26" s="22"/>
      <c r="C26" s="497"/>
      <c r="D26" s="498"/>
      <c r="E26" s="499"/>
      <c r="F26" s="41"/>
      <c r="G26" s="494"/>
      <c r="H26" s="441"/>
    </row>
    <row r="27" spans="2:8" ht="12.75" customHeight="1" x14ac:dyDescent="0.2">
      <c r="B27" s="22"/>
      <c r="C27" s="497"/>
      <c r="D27" s="498"/>
      <c r="E27" s="499"/>
      <c r="F27" s="41"/>
      <c r="G27" s="494"/>
      <c r="H27" s="441"/>
    </row>
    <row r="28" spans="2:8" ht="12.75" customHeight="1" x14ac:dyDescent="0.2">
      <c r="B28" s="22"/>
      <c r="C28" s="497"/>
      <c r="D28" s="498"/>
      <c r="E28" s="499"/>
      <c r="F28" s="41"/>
      <c r="G28" s="494"/>
      <c r="H28" s="441"/>
    </row>
    <row r="29" spans="2:8" x14ac:dyDescent="0.2">
      <c r="B29" s="22"/>
      <c r="C29" s="497"/>
      <c r="D29" s="498"/>
      <c r="E29" s="499"/>
      <c r="F29" s="41"/>
      <c r="G29" s="494"/>
      <c r="H29" s="441"/>
    </row>
    <row r="30" spans="2:8" x14ac:dyDescent="0.2">
      <c r="B30" s="22"/>
      <c r="C30" s="497"/>
      <c r="D30" s="498"/>
      <c r="E30" s="499"/>
      <c r="F30" s="41"/>
      <c r="G30" s="494"/>
      <c r="H30" s="441"/>
    </row>
    <row r="31" spans="2:8" x14ac:dyDescent="0.2">
      <c r="B31" s="22"/>
      <c r="C31" s="497"/>
      <c r="D31" s="498"/>
      <c r="E31" s="499"/>
      <c r="F31" s="41"/>
      <c r="G31" s="494"/>
      <c r="H31" s="441"/>
    </row>
    <row r="32" spans="2:8" x14ac:dyDescent="0.2">
      <c r="B32" s="22"/>
      <c r="C32" s="497"/>
      <c r="D32" s="498"/>
      <c r="E32" s="499"/>
      <c r="F32" s="41"/>
      <c r="G32" s="494"/>
      <c r="H32" s="441"/>
    </row>
    <row r="33" spans="2:8" x14ac:dyDescent="0.2">
      <c r="B33" s="22"/>
      <c r="C33" s="497"/>
      <c r="D33" s="498"/>
      <c r="E33" s="499"/>
      <c r="F33" s="41"/>
      <c r="G33" s="494"/>
      <c r="H33" s="441"/>
    </row>
    <row r="34" spans="2:8" x14ac:dyDescent="0.2">
      <c r="B34" s="22"/>
      <c r="C34" s="497"/>
      <c r="D34" s="498"/>
      <c r="E34" s="499"/>
      <c r="F34" s="41"/>
      <c r="G34" s="494"/>
      <c r="H34" s="441"/>
    </row>
    <row r="35" spans="2:8" x14ac:dyDescent="0.2">
      <c r="B35" s="22"/>
      <c r="C35" s="497"/>
      <c r="D35" s="498"/>
      <c r="E35" s="499"/>
      <c r="F35" s="41"/>
      <c r="G35" s="494"/>
      <c r="H35" s="441"/>
    </row>
    <row r="36" spans="2:8" x14ac:dyDescent="0.2">
      <c r="B36" s="22"/>
      <c r="C36" s="497"/>
      <c r="D36" s="498"/>
      <c r="E36" s="499"/>
      <c r="F36" s="41"/>
      <c r="G36" s="494"/>
      <c r="H36" s="441"/>
    </row>
    <row r="37" spans="2:8" ht="12.75" customHeight="1" x14ac:dyDescent="0.2">
      <c r="B37" s="22"/>
      <c r="C37" s="497"/>
      <c r="D37" s="498"/>
      <c r="E37" s="499"/>
      <c r="F37" s="41"/>
      <c r="G37" s="494"/>
      <c r="H37" s="441"/>
    </row>
    <row r="38" spans="2:8" x14ac:dyDescent="0.2">
      <c r="B38" s="22"/>
      <c r="C38" s="497"/>
      <c r="D38" s="498"/>
      <c r="E38" s="499"/>
      <c r="F38" s="41"/>
      <c r="G38" s="494"/>
      <c r="H38" s="441"/>
    </row>
    <row r="39" spans="2:8" x14ac:dyDescent="0.2">
      <c r="B39" s="22"/>
      <c r="C39" s="497"/>
      <c r="D39" s="498"/>
      <c r="E39" s="499"/>
      <c r="F39" s="41"/>
      <c r="G39" s="494"/>
      <c r="H39" s="441"/>
    </row>
    <row r="40" spans="2:8" x14ac:dyDescent="0.2">
      <c r="B40" s="22"/>
      <c r="C40" s="497"/>
      <c r="D40" s="498"/>
      <c r="E40" s="499"/>
      <c r="F40" s="41"/>
      <c r="G40" s="494"/>
      <c r="H40" s="441"/>
    </row>
    <row r="41" spans="2:8" x14ac:dyDescent="0.2">
      <c r="B41" s="22"/>
      <c r="C41" s="497"/>
      <c r="D41" s="498"/>
      <c r="E41" s="499"/>
      <c r="F41" s="41"/>
      <c r="G41" s="494"/>
      <c r="H41" s="441"/>
    </row>
    <row r="42" spans="2:8" x14ac:dyDescent="0.2">
      <c r="B42" s="22"/>
      <c r="C42" s="497"/>
      <c r="D42" s="498"/>
      <c r="E42" s="499"/>
      <c r="F42" s="41"/>
      <c r="G42" s="494"/>
      <c r="H42" s="441"/>
    </row>
    <row r="43" spans="2:8" x14ac:dyDescent="0.2">
      <c r="B43" s="22"/>
      <c r="C43" s="497"/>
      <c r="D43" s="498"/>
      <c r="E43" s="499"/>
      <c r="F43" s="41"/>
      <c r="G43" s="494"/>
      <c r="H43" s="441"/>
    </row>
    <row r="44" spans="2:8" x14ac:dyDescent="0.2">
      <c r="B44" s="22"/>
      <c r="C44" s="497"/>
      <c r="D44" s="498"/>
      <c r="E44" s="499"/>
      <c r="F44" s="41"/>
      <c r="G44" s="494"/>
      <c r="H44" s="441"/>
    </row>
    <row r="45" spans="2:8" x14ac:dyDescent="0.2">
      <c r="B45" s="22"/>
      <c r="C45" s="497"/>
      <c r="D45" s="498"/>
      <c r="E45" s="499"/>
      <c r="F45" s="41"/>
      <c r="G45" s="494"/>
      <c r="H45" s="441"/>
    </row>
    <row r="46" spans="2:8" x14ac:dyDescent="0.2">
      <c r="B46" s="22"/>
      <c r="C46" s="497"/>
      <c r="D46" s="498"/>
      <c r="E46" s="499"/>
      <c r="F46" s="41"/>
      <c r="G46" s="494"/>
      <c r="H46" s="441"/>
    </row>
    <row r="47" spans="2:8" x14ac:dyDescent="0.2">
      <c r="B47" s="22"/>
      <c r="C47" s="497"/>
      <c r="D47" s="498"/>
      <c r="E47" s="499"/>
      <c r="F47" s="41"/>
      <c r="G47" s="494"/>
      <c r="H47" s="441"/>
    </row>
    <row r="48" spans="2:8" x14ac:dyDescent="0.2">
      <c r="B48" s="22"/>
      <c r="C48" s="497"/>
      <c r="D48" s="498"/>
      <c r="E48" s="499"/>
      <c r="F48" s="41"/>
      <c r="G48" s="494"/>
      <c r="H48" s="441"/>
    </row>
    <row r="49" spans="2:8" x14ac:dyDescent="0.2">
      <c r="B49" s="22"/>
      <c r="C49" s="497"/>
      <c r="D49" s="498"/>
      <c r="E49" s="499"/>
      <c r="F49" s="41"/>
      <c r="G49" s="494"/>
      <c r="H49" s="441"/>
    </row>
    <row r="50" spans="2:8" x14ac:dyDescent="0.2">
      <c r="B50" s="22"/>
      <c r="C50" s="497"/>
      <c r="D50" s="498"/>
      <c r="E50" s="499"/>
      <c r="F50" s="41"/>
      <c r="G50" s="494"/>
      <c r="H50" s="441"/>
    </row>
    <row r="51" spans="2:8" x14ac:dyDescent="0.2">
      <c r="B51" s="22"/>
      <c r="C51" s="497"/>
      <c r="D51" s="498"/>
      <c r="E51" s="499"/>
      <c r="F51" s="41"/>
      <c r="G51" s="494"/>
      <c r="H51" s="441"/>
    </row>
    <row r="52" spans="2:8" x14ac:dyDescent="0.2">
      <c r="B52" s="22"/>
      <c r="C52" s="497"/>
      <c r="D52" s="498"/>
      <c r="E52" s="499"/>
      <c r="F52" s="41"/>
      <c r="G52" s="494"/>
      <c r="H52" s="441"/>
    </row>
    <row r="53" spans="2:8" x14ac:dyDescent="0.2">
      <c r="B53" s="22"/>
      <c r="C53" s="497"/>
      <c r="D53" s="498"/>
      <c r="E53" s="499"/>
      <c r="F53" s="41"/>
      <c r="G53" s="494"/>
      <c r="H53" s="441"/>
    </row>
    <row r="54" spans="2:8" x14ac:dyDescent="0.2">
      <c r="B54" s="22"/>
      <c r="C54" s="497"/>
      <c r="D54" s="498"/>
      <c r="E54" s="499"/>
      <c r="F54" s="41"/>
      <c r="G54" s="494"/>
      <c r="H54" s="441"/>
    </row>
    <row r="55" spans="2:8" x14ac:dyDescent="0.2">
      <c r="B55" s="22"/>
      <c r="C55" s="497"/>
      <c r="D55" s="498"/>
      <c r="E55" s="499"/>
      <c r="F55" s="41"/>
      <c r="G55" s="494"/>
      <c r="H55" s="441"/>
    </row>
    <row r="56" spans="2:8" x14ac:dyDescent="0.2">
      <c r="B56" s="21"/>
      <c r="C56" s="497"/>
      <c r="D56" s="498"/>
      <c r="E56" s="499"/>
      <c r="F56" s="41"/>
      <c r="G56" s="494"/>
      <c r="H56" s="441"/>
    </row>
    <row r="57" spans="2:8" x14ac:dyDescent="0.2">
      <c r="B57" s="21"/>
      <c r="C57" s="315"/>
      <c r="E57" s="105"/>
      <c r="F57" s="41"/>
      <c r="G57" s="12"/>
      <c r="H57" s="316"/>
    </row>
    <row r="58" spans="2:8" x14ac:dyDescent="0.2">
      <c r="B58" s="21"/>
      <c r="C58" s="315"/>
      <c r="E58" s="105"/>
      <c r="F58" s="41"/>
      <c r="G58" s="12"/>
      <c r="H58" s="316"/>
    </row>
    <row r="59" spans="2:8" x14ac:dyDescent="0.2">
      <c r="B59" s="21"/>
      <c r="C59" s="315"/>
      <c r="E59" s="105"/>
      <c r="F59" s="41"/>
      <c r="G59" s="12"/>
      <c r="H59" s="316"/>
    </row>
    <row r="60" spans="2:8" x14ac:dyDescent="0.2">
      <c r="B60" s="21"/>
      <c r="C60" s="315"/>
      <c r="E60" s="105"/>
      <c r="F60" s="41"/>
      <c r="G60" s="12"/>
      <c r="H60" s="316"/>
    </row>
    <row r="61" spans="2:8" x14ac:dyDescent="0.2">
      <c r="B61" s="22"/>
      <c r="C61" s="497"/>
      <c r="D61" s="498"/>
      <c r="E61" s="499"/>
      <c r="F61" s="41"/>
      <c r="G61" s="494"/>
      <c r="H61" s="441"/>
    </row>
    <row r="62" spans="2:8" x14ac:dyDescent="0.2">
      <c r="B62" s="21"/>
      <c r="C62" s="497"/>
      <c r="D62" s="498"/>
      <c r="E62" s="499"/>
      <c r="F62" s="41"/>
      <c r="G62" s="494"/>
      <c r="H62" s="441"/>
    </row>
    <row r="63" spans="2:8" x14ac:dyDescent="0.2">
      <c r="B63" s="22"/>
      <c r="C63" s="497"/>
      <c r="D63" s="498"/>
      <c r="E63" s="499"/>
      <c r="F63" s="41"/>
      <c r="G63" s="494"/>
      <c r="H63" s="441"/>
    </row>
    <row r="64" spans="2:8" x14ac:dyDescent="0.2">
      <c r="B64" s="22"/>
      <c r="C64" s="497"/>
      <c r="D64" s="498"/>
      <c r="E64" s="499"/>
      <c r="F64" s="41"/>
      <c r="G64" s="494"/>
      <c r="H64" s="441"/>
    </row>
    <row r="65" spans="2:9" x14ac:dyDescent="0.2">
      <c r="B65" s="22"/>
      <c r="C65" s="497"/>
      <c r="D65" s="498"/>
      <c r="E65" s="499"/>
      <c r="F65" s="41"/>
      <c r="G65" s="494"/>
      <c r="H65" s="441"/>
    </row>
    <row r="66" spans="2:9" x14ac:dyDescent="0.2">
      <c r="B66" s="22"/>
      <c r="C66" s="497"/>
      <c r="D66" s="498"/>
      <c r="E66" s="499"/>
      <c r="F66" s="41"/>
      <c r="G66" s="494"/>
      <c r="H66" s="441"/>
    </row>
    <row r="67" spans="2:9" x14ac:dyDescent="0.2">
      <c r="B67" s="22"/>
      <c r="C67" s="497"/>
      <c r="D67" s="498"/>
      <c r="E67" s="499"/>
      <c r="F67" s="41"/>
      <c r="G67" s="494"/>
      <c r="H67" s="441"/>
    </row>
    <row r="68" spans="2:9" x14ac:dyDescent="0.2">
      <c r="B68" s="77"/>
      <c r="C68" s="523"/>
      <c r="D68" s="524"/>
      <c r="E68" s="525"/>
      <c r="F68" s="317"/>
      <c r="G68" s="526"/>
      <c r="H68" s="442"/>
    </row>
    <row r="69" spans="2:9" s="30" customFormat="1" ht="19.5" customHeight="1" x14ac:dyDescent="0.2">
      <c r="B69" s="520" t="s">
        <v>2702</v>
      </c>
      <c r="C69" s="521"/>
      <c r="D69" s="521"/>
      <c r="E69" s="521"/>
      <c r="F69" s="521"/>
      <c r="G69" s="516">
        <f>SUM(G9:H68)</f>
        <v>25918931.350000001</v>
      </c>
      <c r="H69" s="517"/>
      <c r="I69" s="311"/>
    </row>
    <row r="1048492" spans="3:5" x14ac:dyDescent="0.2">
      <c r="C1048492" s="497"/>
      <c r="D1048492" s="497"/>
      <c r="E1048492" s="497"/>
    </row>
  </sheetData>
  <mergeCells count="121">
    <mergeCell ref="C9:E9"/>
    <mergeCell ref="G9:H9"/>
    <mergeCell ref="C10:E10"/>
    <mergeCell ref="G10:H10"/>
    <mergeCell ref="C11:E11"/>
    <mergeCell ref="G11:H11"/>
    <mergeCell ref="F1:H1"/>
    <mergeCell ref="B4:G6"/>
    <mergeCell ref="H4:H6"/>
    <mergeCell ref="B7:H7"/>
    <mergeCell ref="C8:E8"/>
    <mergeCell ref="G8:H8"/>
    <mergeCell ref="C15:E15"/>
    <mergeCell ref="G15:H15"/>
    <mergeCell ref="C16:E16"/>
    <mergeCell ref="G16:H16"/>
    <mergeCell ref="C17:E17"/>
    <mergeCell ref="G17:H17"/>
    <mergeCell ref="C12:E12"/>
    <mergeCell ref="G12:H12"/>
    <mergeCell ref="C13:E13"/>
    <mergeCell ref="G13:H13"/>
    <mergeCell ref="C14:E14"/>
    <mergeCell ref="G14:H14"/>
    <mergeCell ref="C18:E18"/>
    <mergeCell ref="G18:H18"/>
    <mergeCell ref="C19:E19"/>
    <mergeCell ref="G19:H19"/>
    <mergeCell ref="C23:E23"/>
    <mergeCell ref="G23:H23"/>
    <mergeCell ref="C24:E24"/>
    <mergeCell ref="G24:H24"/>
    <mergeCell ref="C25:E25"/>
    <mergeCell ref="G25:H25"/>
    <mergeCell ref="C20:E20"/>
    <mergeCell ref="G20:H20"/>
    <mergeCell ref="C21:E21"/>
    <mergeCell ref="G21:H21"/>
    <mergeCell ref="C22:E22"/>
    <mergeCell ref="G22:H22"/>
    <mergeCell ref="C29:E29"/>
    <mergeCell ref="G29:H29"/>
    <mergeCell ref="C30:E30"/>
    <mergeCell ref="G30:H30"/>
    <mergeCell ref="C31:E31"/>
    <mergeCell ref="G31:H31"/>
    <mergeCell ref="C26:E26"/>
    <mergeCell ref="G26:H26"/>
    <mergeCell ref="C27:E27"/>
    <mergeCell ref="G27:H27"/>
    <mergeCell ref="C28:E28"/>
    <mergeCell ref="G28:H28"/>
    <mergeCell ref="C35:E35"/>
    <mergeCell ref="G35:H35"/>
    <mergeCell ref="C36:E36"/>
    <mergeCell ref="G36:H36"/>
    <mergeCell ref="C37:E37"/>
    <mergeCell ref="G37:H37"/>
    <mergeCell ref="C32:E32"/>
    <mergeCell ref="G32:H32"/>
    <mergeCell ref="C33:E33"/>
    <mergeCell ref="G33:H33"/>
    <mergeCell ref="C34:E34"/>
    <mergeCell ref="G34:H34"/>
    <mergeCell ref="C41:E41"/>
    <mergeCell ref="G41:H41"/>
    <mergeCell ref="C42:E42"/>
    <mergeCell ref="G42:H42"/>
    <mergeCell ref="C43:E43"/>
    <mergeCell ref="G43:H43"/>
    <mergeCell ref="C38:E38"/>
    <mergeCell ref="G38:H38"/>
    <mergeCell ref="C39:E39"/>
    <mergeCell ref="G39:H39"/>
    <mergeCell ref="C40:E40"/>
    <mergeCell ref="G40:H40"/>
    <mergeCell ref="C47:E47"/>
    <mergeCell ref="G47:H47"/>
    <mergeCell ref="C48:E48"/>
    <mergeCell ref="G48:H48"/>
    <mergeCell ref="C49:E49"/>
    <mergeCell ref="G49:H49"/>
    <mergeCell ref="C44:E44"/>
    <mergeCell ref="G44:H44"/>
    <mergeCell ref="C45:E45"/>
    <mergeCell ref="G45:H45"/>
    <mergeCell ref="C46:E46"/>
    <mergeCell ref="G46:H46"/>
    <mergeCell ref="C53:E53"/>
    <mergeCell ref="G53:H53"/>
    <mergeCell ref="C54:E54"/>
    <mergeCell ref="G54:H54"/>
    <mergeCell ref="C55:E55"/>
    <mergeCell ref="G55:H55"/>
    <mergeCell ref="C50:E50"/>
    <mergeCell ref="G50:H50"/>
    <mergeCell ref="C51:E51"/>
    <mergeCell ref="G51:H51"/>
    <mergeCell ref="C52:E52"/>
    <mergeCell ref="G52:H52"/>
    <mergeCell ref="C63:E63"/>
    <mergeCell ref="G63:H63"/>
    <mergeCell ref="C64:E64"/>
    <mergeCell ref="G64:H64"/>
    <mergeCell ref="C65:E65"/>
    <mergeCell ref="G65:H65"/>
    <mergeCell ref="C56:E56"/>
    <mergeCell ref="G56:H56"/>
    <mergeCell ref="C61:E61"/>
    <mergeCell ref="G61:H61"/>
    <mergeCell ref="C62:E62"/>
    <mergeCell ref="G62:H62"/>
    <mergeCell ref="B69:F69"/>
    <mergeCell ref="G69:H69"/>
    <mergeCell ref="C1048492:E1048492"/>
    <mergeCell ref="C66:E66"/>
    <mergeCell ref="G66:H66"/>
    <mergeCell ref="C67:E67"/>
    <mergeCell ref="G67:H67"/>
    <mergeCell ref="C68:E68"/>
    <mergeCell ref="G68:H68"/>
  </mergeCells>
  <printOptions horizontalCentered="1"/>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9FFE-A91C-49D8-9FA6-773E8C537997}">
  <sheetPr>
    <tabColor theme="3" tint="0.59999389629810485"/>
    <pageSetUpPr fitToPage="1"/>
  </sheetPr>
  <dimension ref="B1:O52"/>
  <sheetViews>
    <sheetView view="pageBreakPreview" zoomScale="70" zoomScaleNormal="70" zoomScaleSheetLayoutView="70" workbookViewId="0">
      <selection activeCell="G16" sqref="G16:H16"/>
    </sheetView>
  </sheetViews>
  <sheetFormatPr defaultColWidth="8.85546875" defaultRowHeight="12.75" x14ac:dyDescent="0.2"/>
  <cols>
    <col min="1" max="1" width="0.85546875" style="53" customWidth="1"/>
    <col min="2" max="2" width="11.7109375" style="56" customWidth="1"/>
    <col min="3" max="3" width="45.7109375" style="54" customWidth="1"/>
    <col min="4" max="4" width="13.7109375" style="54" customWidth="1"/>
    <col min="5" max="5" width="5.7109375" style="314" customWidth="1"/>
    <col min="6" max="7" width="15.7109375" style="53" customWidth="1"/>
    <col min="8" max="8" width="18.140625" style="309" bestFit="1" customWidth="1"/>
    <col min="9" max="9" width="0.85546875" style="53" customWidth="1"/>
    <col min="10" max="11" width="16.140625" style="53" bestFit="1" customWidth="1"/>
    <col min="12" max="12" width="12.5703125" style="53" customWidth="1"/>
    <col min="13" max="13" width="9.42578125" style="53" customWidth="1"/>
    <col min="14" max="16384" width="8.85546875" style="53"/>
  </cols>
  <sheetData>
    <row r="1" spans="2:15" x14ac:dyDescent="0.2">
      <c r="B1" s="2" t="str">
        <f>Client1</f>
        <v>Province of KwaZulu-Natal</v>
      </c>
      <c r="D1" s="4"/>
      <c r="E1" s="4"/>
      <c r="F1" s="439" t="str">
        <f>"Contract No. "&amp;ContractNo</f>
        <v>Contract No. ZNB01127/00000/00/HOD/INF/21/T</v>
      </c>
      <c r="G1" s="439"/>
      <c r="H1" s="439"/>
    </row>
    <row r="2" spans="2:15" s="1" customFormat="1" ht="18" customHeight="1" x14ac:dyDescent="0.2">
      <c r="B2" s="92" t="str">
        <f>Client2</f>
        <v>Department of Transport</v>
      </c>
      <c r="C2" s="54"/>
      <c r="D2" s="4"/>
      <c r="E2" s="4"/>
      <c r="F2" s="4"/>
      <c r="H2" s="5"/>
      <c r="L2" s="4"/>
    </row>
    <row r="3" spans="2:15" s="1" customFormat="1" ht="16.5" customHeight="1" x14ac:dyDescent="0.2">
      <c r="B3" s="73"/>
      <c r="C3" s="94"/>
      <c r="D3" s="74"/>
      <c r="E3" s="74"/>
      <c r="F3" s="74"/>
      <c r="G3" s="75"/>
      <c r="H3" s="93"/>
      <c r="J3" s="5"/>
      <c r="K3" s="5"/>
      <c r="L3" s="4"/>
    </row>
    <row r="4" spans="2:15" s="1" customFormat="1" ht="7.5" customHeight="1" x14ac:dyDescent="0.2">
      <c r="B4" s="445" t="str">
        <f>ContractDescription</f>
        <v>REHABILITATION OF PROVINCIAL ROAD P47-3 (KM 38.00 TO KM 48.00) IN THE EMPANGENI REGION</v>
      </c>
      <c r="C4" s="446"/>
      <c r="D4" s="446"/>
      <c r="E4" s="446"/>
      <c r="F4" s="446"/>
      <c r="G4" s="446"/>
      <c r="H4" s="510"/>
      <c r="J4" s="5"/>
      <c r="K4" s="5"/>
      <c r="L4" s="4"/>
    </row>
    <row r="5" spans="2:15" ht="12.75" customHeight="1" x14ac:dyDescent="0.2">
      <c r="B5" s="445"/>
      <c r="C5" s="446"/>
      <c r="D5" s="446"/>
      <c r="E5" s="446"/>
      <c r="F5" s="446"/>
      <c r="G5" s="446"/>
      <c r="H5" s="510"/>
    </row>
    <row r="6" spans="2:15" ht="7.5" customHeight="1" x14ac:dyDescent="0.2">
      <c r="B6" s="447"/>
      <c r="C6" s="448"/>
      <c r="D6" s="448"/>
      <c r="E6" s="448"/>
      <c r="F6" s="448"/>
      <c r="G6" s="448"/>
      <c r="H6" s="511"/>
    </row>
    <row r="7" spans="2:15" ht="25.5" customHeight="1" x14ac:dyDescent="0.2">
      <c r="B7" s="503" t="s">
        <v>2701</v>
      </c>
      <c r="C7" s="504"/>
      <c r="D7" s="504"/>
      <c r="E7" s="504"/>
      <c r="F7" s="504"/>
      <c r="G7" s="504"/>
      <c r="H7" s="505"/>
      <c r="K7" s="308"/>
    </row>
    <row r="8" spans="2:15" x14ac:dyDescent="0.2">
      <c r="B8" s="512" t="s">
        <v>2811</v>
      </c>
      <c r="C8" s="506"/>
      <c r="D8" s="506"/>
      <c r="E8" s="507"/>
      <c r="F8" s="11" t="s">
        <v>2700</v>
      </c>
      <c r="G8" s="506" t="s">
        <v>5</v>
      </c>
      <c r="H8" s="507"/>
      <c r="O8" s="309"/>
    </row>
    <row r="9" spans="2:15" x14ac:dyDescent="0.2">
      <c r="B9" s="513" t="str">
        <f>A!B31</f>
        <v>TOTAL SCHEDULE A: ROADWORKS</v>
      </c>
      <c r="C9" s="514"/>
      <c r="D9" s="514"/>
      <c r="E9" s="515"/>
      <c r="F9" s="41"/>
      <c r="G9" s="539">
        <f>A!G31</f>
        <v>1627250</v>
      </c>
      <c r="H9" s="540"/>
      <c r="K9" s="310"/>
      <c r="O9" s="309"/>
    </row>
    <row r="10" spans="2:15" x14ac:dyDescent="0.2">
      <c r="B10" s="497" t="str">
        <f>F!B64</f>
        <v>TOTAL SCHEDULE F: EXPANDED PUBLIC WORKS PROGRAMME (EPWP)</v>
      </c>
      <c r="C10" s="498"/>
      <c r="D10" s="498"/>
      <c r="E10" s="499"/>
      <c r="F10" s="41"/>
      <c r="G10" s="536">
        <f>F!G64</f>
        <v>1450000</v>
      </c>
      <c r="H10" s="537"/>
    </row>
    <row r="11" spans="2:15" x14ac:dyDescent="0.2">
      <c r="B11" s="497" t="str">
        <f>G!B69</f>
        <v>TOTAL SCHEDULE G: CONTRACT PARTICIPATION GOALS</v>
      </c>
      <c r="C11" s="498"/>
      <c r="D11" s="498"/>
      <c r="E11" s="499"/>
      <c r="F11" s="41"/>
      <c r="G11" s="536">
        <f>G!G69</f>
        <v>25918931.350000001</v>
      </c>
      <c r="H11" s="537"/>
    </row>
    <row r="12" spans="2:15" ht="6" customHeight="1" x14ac:dyDescent="0.2">
      <c r="B12" s="497"/>
      <c r="C12" s="498"/>
      <c r="D12" s="498"/>
      <c r="E12" s="499"/>
      <c r="F12" s="41"/>
      <c r="G12" s="494"/>
      <c r="H12" s="441"/>
    </row>
    <row r="13" spans="2:15" s="30" customFormat="1" ht="19.5" customHeight="1" x14ac:dyDescent="0.2">
      <c r="B13" s="520" t="s">
        <v>2816</v>
      </c>
      <c r="C13" s="521"/>
      <c r="D13" s="521"/>
      <c r="E13" s="521"/>
      <c r="F13" s="521"/>
      <c r="G13" s="516">
        <f>SUM(G9:H12)</f>
        <v>28996181.350000001</v>
      </c>
      <c r="H13" s="517"/>
      <c r="I13" s="311"/>
      <c r="J13" s="349"/>
    </row>
    <row r="14" spans="2:15" s="30" customFormat="1" ht="19.5" customHeight="1" x14ac:dyDescent="0.2">
      <c r="B14" s="534" t="str">
        <f>"CONTINGENCIES ("&amp;TEXT(J14,"0.0%")&amp;" of Subtotal 1)"</f>
        <v>CONTINGENCIES (1.0% of Subtotal 1)</v>
      </c>
      <c r="C14" s="535"/>
      <c r="D14" s="535"/>
      <c r="E14" s="535"/>
      <c r="F14" s="535"/>
      <c r="G14" s="532">
        <f>G13*J14</f>
        <v>2899618.1350000002</v>
      </c>
      <c r="H14" s="533"/>
      <c r="I14" s="311"/>
      <c r="J14" s="312">
        <v>0.1</v>
      </c>
    </row>
    <row r="15" spans="2:15" s="30" customFormat="1" ht="19.5" customHeight="1" x14ac:dyDescent="0.2">
      <c r="B15" s="520" t="s">
        <v>2817</v>
      </c>
      <c r="C15" s="521"/>
      <c r="D15" s="521"/>
      <c r="E15" s="521"/>
      <c r="F15" s="521"/>
      <c r="G15" s="516">
        <f>SUM(G13:H14)</f>
        <v>31895799.485000003</v>
      </c>
      <c r="H15" s="517"/>
      <c r="I15" s="311"/>
    </row>
    <row r="16" spans="2:15" s="30" customFormat="1" ht="19.5" customHeight="1" x14ac:dyDescent="0.2">
      <c r="B16" s="534" t="str">
        <f>"CONTRACT PRICE ADJUSTMENT AND RISE &amp; FALL ("&amp;TEXT(J16,"0.0%")&amp;" of Subtotal 2)"</f>
        <v>CONTRACT PRICE ADJUSTMENT AND RISE &amp; FALL (0.8% of Subtotal 2)</v>
      </c>
      <c r="C16" s="535"/>
      <c r="D16" s="535"/>
      <c r="E16" s="535"/>
      <c r="F16" s="535"/>
      <c r="G16" s="532">
        <f>G15*J16</f>
        <v>2551663.9588000001</v>
      </c>
      <c r="H16" s="533"/>
      <c r="I16" s="311"/>
      <c r="J16" s="312">
        <v>0.08</v>
      </c>
    </row>
    <row r="17" spans="2:10" s="30" customFormat="1" ht="19.5" customHeight="1" x14ac:dyDescent="0.2">
      <c r="B17" s="520" t="s">
        <v>2818</v>
      </c>
      <c r="C17" s="521"/>
      <c r="D17" s="521"/>
      <c r="E17" s="521"/>
      <c r="F17" s="521"/>
      <c r="G17" s="516">
        <f>SUM(G15:H16)</f>
        <v>34447463.443800002</v>
      </c>
      <c r="H17" s="517"/>
      <c r="I17" s="311"/>
    </row>
    <row r="18" spans="2:10" s="30" customFormat="1" ht="19.5" customHeight="1" x14ac:dyDescent="0.2">
      <c r="B18" s="534" t="s">
        <v>2703</v>
      </c>
      <c r="C18" s="535"/>
      <c r="D18" s="535"/>
      <c r="E18" s="535"/>
      <c r="F18" s="535"/>
      <c r="G18" s="532">
        <f>G17*J18</f>
        <v>5167119.51657</v>
      </c>
      <c r="H18" s="533"/>
      <c r="I18" s="311"/>
      <c r="J18" s="312">
        <v>0.15</v>
      </c>
    </row>
    <row r="19" spans="2:10" s="30" customFormat="1" ht="19.5" customHeight="1" x14ac:dyDescent="0.2">
      <c r="B19" s="520" t="s">
        <v>2704</v>
      </c>
      <c r="C19" s="521"/>
      <c r="D19" s="521"/>
      <c r="E19" s="521"/>
      <c r="F19" s="521"/>
      <c r="G19" s="516">
        <f>SUM(G17:H18)</f>
        <v>39614582.960370004</v>
      </c>
      <c r="H19" s="517"/>
      <c r="I19" s="311"/>
    </row>
    <row r="21" spans="2:10" ht="69.95" customHeight="1" x14ac:dyDescent="0.2">
      <c r="B21" s="531" t="s">
        <v>2819</v>
      </c>
      <c r="C21" s="531"/>
      <c r="D21" s="531"/>
      <c r="E21" s="531"/>
      <c r="F21" s="531"/>
      <c r="G21" s="531"/>
      <c r="H21" s="531"/>
    </row>
    <row r="22" spans="2:10" x14ac:dyDescent="0.2">
      <c r="B22" s="313"/>
      <c r="C22" s="313"/>
      <c r="D22" s="313"/>
      <c r="E22" s="313"/>
      <c r="F22" s="313"/>
      <c r="G22" s="313"/>
      <c r="H22" s="313"/>
    </row>
    <row r="23" spans="2:10" x14ac:dyDescent="0.2">
      <c r="B23" s="538" t="s">
        <v>2705</v>
      </c>
      <c r="C23" s="538"/>
      <c r="D23" s="538"/>
      <c r="E23" s="538"/>
      <c r="F23" s="538"/>
      <c r="G23" s="538"/>
      <c r="H23" s="538"/>
    </row>
    <row r="24" spans="2:10" ht="39.950000000000003" customHeight="1" x14ac:dyDescent="0.2">
      <c r="B24" s="530" t="s">
        <v>2706</v>
      </c>
      <c r="C24" s="530"/>
      <c r="D24" s="530"/>
      <c r="E24" s="530"/>
      <c r="F24" s="530"/>
      <c r="G24" s="530"/>
      <c r="H24" s="530"/>
    </row>
    <row r="30" spans="2:10" x14ac:dyDescent="0.2">
      <c r="H30" s="406"/>
    </row>
    <row r="34" spans="8:11" x14ac:dyDescent="0.2">
      <c r="H34" s="406"/>
      <c r="K34" s="408"/>
    </row>
    <row r="42" spans="8:11" x14ac:dyDescent="0.2">
      <c r="H42" s="409"/>
    </row>
    <row r="43" spans="8:11" x14ac:dyDescent="0.2">
      <c r="H43" s="409"/>
    </row>
    <row r="44" spans="8:11" x14ac:dyDescent="0.2">
      <c r="H44" s="409"/>
    </row>
    <row r="46" spans="8:11" x14ac:dyDescent="0.2">
      <c r="H46" s="409"/>
    </row>
    <row r="47" spans="8:11" x14ac:dyDescent="0.2">
      <c r="H47" s="409"/>
    </row>
    <row r="48" spans="8:11" x14ac:dyDescent="0.2">
      <c r="H48" s="409"/>
    </row>
    <row r="49" spans="8:8" x14ac:dyDescent="0.2">
      <c r="H49" s="409"/>
    </row>
    <row r="50" spans="8:8" x14ac:dyDescent="0.2">
      <c r="H50" s="409"/>
    </row>
    <row r="51" spans="8:8" x14ac:dyDescent="0.2">
      <c r="H51" s="409"/>
    </row>
    <row r="52" spans="8:8" x14ac:dyDescent="0.2">
      <c r="H52" s="409"/>
    </row>
  </sheetData>
  <mergeCells count="31">
    <mergeCell ref="G9:H9"/>
    <mergeCell ref="F1:H1"/>
    <mergeCell ref="B4:G6"/>
    <mergeCell ref="H4:H6"/>
    <mergeCell ref="B7:H7"/>
    <mergeCell ref="G8:H8"/>
    <mergeCell ref="B8:E8"/>
    <mergeCell ref="B9:E9"/>
    <mergeCell ref="G10:H10"/>
    <mergeCell ref="G11:H11"/>
    <mergeCell ref="G12:H12"/>
    <mergeCell ref="B23:H23"/>
    <mergeCell ref="G18:H18"/>
    <mergeCell ref="G19:H19"/>
    <mergeCell ref="B18:F18"/>
    <mergeCell ref="B19:F19"/>
    <mergeCell ref="G16:H16"/>
    <mergeCell ref="G17:H17"/>
    <mergeCell ref="B17:F17"/>
    <mergeCell ref="B10:E10"/>
    <mergeCell ref="B11:E11"/>
    <mergeCell ref="B12:E12"/>
    <mergeCell ref="B24:H24"/>
    <mergeCell ref="B21:H21"/>
    <mergeCell ref="B13:F13"/>
    <mergeCell ref="G13:H13"/>
    <mergeCell ref="G14:H14"/>
    <mergeCell ref="B14:F14"/>
    <mergeCell ref="B15:F15"/>
    <mergeCell ref="G15:H15"/>
    <mergeCell ref="B16:F16"/>
  </mergeCells>
  <printOptions horizontalCentered="1"/>
  <pageMargins left="0.43307086614173229" right="0.31496062992125984" top="0.43307086614173229" bottom="0.62992125984251968" header="0.35433070866141736" footer="0.31496062992125984"/>
  <pageSetup paperSize="9" scale="75"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0A7B2-5AB8-423A-9E3F-8CDAE2A7B4AC}">
  <sheetPr>
    <pageSetUpPr fitToPage="1"/>
  </sheetPr>
  <dimension ref="A2:R49"/>
  <sheetViews>
    <sheetView view="pageBreakPreview" topLeftCell="A8" zoomScale="85" zoomScaleNormal="100" zoomScaleSheetLayoutView="85" workbookViewId="0">
      <selection activeCell="P12" sqref="P12"/>
    </sheetView>
  </sheetViews>
  <sheetFormatPr defaultRowHeight="12.75" x14ac:dyDescent="0.2"/>
  <cols>
    <col min="1" max="1" width="4.7109375" customWidth="1"/>
    <col min="2" max="2" width="4.140625" customWidth="1"/>
    <col min="10" max="10" width="14.28515625" customWidth="1"/>
    <col min="15" max="15" width="14.42578125" bestFit="1" customWidth="1"/>
    <col min="17" max="17" width="13.140625" bestFit="1" customWidth="1"/>
  </cols>
  <sheetData>
    <row r="2" spans="1:18" x14ac:dyDescent="0.2">
      <c r="A2" s="562" t="s">
        <v>2867</v>
      </c>
      <c r="B2" s="562"/>
      <c r="C2" s="562"/>
      <c r="D2" s="562"/>
      <c r="E2" s="562"/>
      <c r="F2" s="562"/>
      <c r="G2" s="562"/>
      <c r="H2" s="562"/>
      <c r="I2" s="562"/>
    </row>
    <row r="3" spans="1:18" x14ac:dyDescent="0.2">
      <c r="A3" s="562" t="s">
        <v>2868</v>
      </c>
      <c r="B3" s="562"/>
      <c r="C3" s="562"/>
      <c r="D3" s="562"/>
      <c r="E3" s="562"/>
      <c r="F3" s="562"/>
      <c r="G3" s="562"/>
      <c r="H3" s="562"/>
      <c r="I3" s="562"/>
    </row>
    <row r="4" spans="1:18" x14ac:dyDescent="0.2">
      <c r="A4" s="187"/>
      <c r="B4" s="187"/>
      <c r="C4" s="187"/>
      <c r="D4" s="187"/>
      <c r="E4" s="187"/>
      <c r="F4" s="187"/>
      <c r="G4" s="187"/>
      <c r="H4" s="187"/>
      <c r="I4" s="187"/>
    </row>
    <row r="5" spans="1:18" x14ac:dyDescent="0.2">
      <c r="A5" s="562" t="s">
        <v>3005</v>
      </c>
      <c r="B5" s="562"/>
      <c r="C5" s="562"/>
      <c r="D5" s="562"/>
      <c r="E5" s="562"/>
      <c r="F5" s="562"/>
      <c r="G5" s="562"/>
      <c r="H5" s="562"/>
      <c r="I5" s="562"/>
    </row>
    <row r="6" spans="1:18" ht="11.25" customHeight="1" x14ac:dyDescent="0.2">
      <c r="A6" s="562" t="s">
        <v>2869</v>
      </c>
      <c r="B6" s="562"/>
      <c r="C6" s="562"/>
      <c r="D6" s="562"/>
      <c r="E6" s="562"/>
      <c r="F6" s="562"/>
      <c r="G6" s="562"/>
      <c r="H6" s="562"/>
      <c r="I6" s="562"/>
    </row>
    <row r="7" spans="1:18" ht="38.25" customHeight="1" x14ac:dyDescent="0.2">
      <c r="A7" s="563" t="s">
        <v>3008</v>
      </c>
      <c r="B7" s="563"/>
      <c r="C7" s="563"/>
      <c r="D7" s="563"/>
      <c r="E7" s="563"/>
      <c r="F7" s="563"/>
      <c r="G7" s="563"/>
      <c r="H7" s="563"/>
      <c r="I7" s="563"/>
      <c r="O7" s="96"/>
    </row>
    <row r="8" spans="1:18" x14ac:dyDescent="0.2">
      <c r="A8" s="187"/>
      <c r="B8" s="187"/>
      <c r="C8" s="187"/>
      <c r="D8" s="187"/>
      <c r="E8" s="187"/>
      <c r="F8" s="187"/>
      <c r="G8" s="187"/>
      <c r="H8" s="187"/>
      <c r="I8" s="187"/>
      <c r="O8" s="96"/>
    </row>
    <row r="9" spans="1:18" x14ac:dyDescent="0.2">
      <c r="A9" s="562" t="s">
        <v>2870</v>
      </c>
      <c r="B9" s="562"/>
      <c r="C9" s="562"/>
      <c r="D9" s="562"/>
      <c r="E9" s="562"/>
      <c r="F9" s="562"/>
      <c r="G9" s="562"/>
      <c r="H9" s="562"/>
      <c r="I9" s="562"/>
    </row>
    <row r="10" spans="1:18" x14ac:dyDescent="0.2">
      <c r="A10" s="187"/>
      <c r="B10" s="187"/>
      <c r="C10" s="187"/>
      <c r="D10" s="187"/>
      <c r="E10" s="187"/>
      <c r="F10" s="187"/>
      <c r="G10" s="187"/>
      <c r="H10" s="187"/>
      <c r="I10" s="187"/>
    </row>
    <row r="11" spans="1:18" ht="13.5" thickBot="1" x14ac:dyDescent="0.25">
      <c r="A11" s="562" t="s">
        <v>2871</v>
      </c>
      <c r="B11" s="562"/>
      <c r="C11" s="562"/>
      <c r="D11" s="562"/>
      <c r="E11" s="562"/>
      <c r="F11" s="562"/>
      <c r="G11" s="562"/>
      <c r="H11" s="562"/>
      <c r="I11" s="562"/>
    </row>
    <row r="12" spans="1:18" ht="25.5" x14ac:dyDescent="0.2">
      <c r="A12" s="564" t="s">
        <v>2872</v>
      </c>
      <c r="B12" s="565"/>
      <c r="C12" s="565" t="s">
        <v>2873</v>
      </c>
      <c r="D12" s="565"/>
      <c r="E12" s="565"/>
      <c r="F12" s="565"/>
      <c r="G12" s="565"/>
      <c r="H12" s="565" t="s">
        <v>2874</v>
      </c>
      <c r="I12" s="565"/>
      <c r="J12" s="297" t="s">
        <v>2875</v>
      </c>
    </row>
    <row r="13" spans="1:18" ht="33.75" customHeight="1" x14ac:dyDescent="0.2">
      <c r="A13" s="566" t="s">
        <v>76</v>
      </c>
      <c r="B13" s="567"/>
      <c r="C13" s="568" t="s">
        <v>77</v>
      </c>
      <c r="D13" s="569"/>
      <c r="E13" s="569"/>
      <c r="F13" s="569"/>
      <c r="G13" s="570"/>
      <c r="H13" s="571">
        <f>(SUM(C14:I39))/100*15</f>
        <v>0</v>
      </c>
      <c r="I13" s="572"/>
      <c r="J13" s="298" t="s">
        <v>2927</v>
      </c>
    </row>
    <row r="14" spans="1:18" ht="20.25" customHeight="1" x14ac:dyDescent="0.2">
      <c r="A14" s="561" t="s">
        <v>189</v>
      </c>
      <c r="B14" s="557"/>
      <c r="C14" s="558" t="s">
        <v>190</v>
      </c>
      <c r="D14" s="557"/>
      <c r="E14" s="557"/>
      <c r="F14" s="557"/>
      <c r="G14" s="557"/>
      <c r="H14" s="555">
        <f>'C1.5'!H121</f>
        <v>0</v>
      </c>
      <c r="I14" s="555"/>
      <c r="J14" s="405" t="s">
        <v>2918</v>
      </c>
      <c r="M14">
        <v>1</v>
      </c>
      <c r="N14">
        <v>2</v>
      </c>
      <c r="O14">
        <v>3</v>
      </c>
      <c r="P14">
        <v>4</v>
      </c>
      <c r="Q14">
        <v>5</v>
      </c>
      <c r="R14">
        <v>6</v>
      </c>
    </row>
    <row r="15" spans="1:18" ht="20.25" customHeight="1" x14ac:dyDescent="0.2">
      <c r="A15" s="556" t="str">
        <f>'C1.6'!B10</f>
        <v>C1.6</v>
      </c>
      <c r="B15" s="557"/>
      <c r="C15" s="558" t="str">
        <f>'C1.6'!C10</f>
        <v>CLEARING AND GRUBBING</v>
      </c>
      <c r="D15" s="557"/>
      <c r="E15" s="557"/>
      <c r="F15" s="557"/>
      <c r="G15" s="557"/>
      <c r="H15" s="555">
        <f>'C1.6'!H25</f>
        <v>0</v>
      </c>
      <c r="I15" s="555"/>
      <c r="J15" s="405" t="s">
        <v>2996</v>
      </c>
    </row>
    <row r="16" spans="1:18" ht="20.25" customHeight="1" x14ac:dyDescent="0.2">
      <c r="A16" s="541" t="str">
        <f>'C1.7'!B10</f>
        <v>C1.7</v>
      </c>
      <c r="B16" s="549"/>
      <c r="C16" s="550" t="str">
        <f>'C1.7'!C10</f>
        <v>LOADING AND HAULING</v>
      </c>
      <c r="D16" s="551"/>
      <c r="E16" s="551"/>
      <c r="F16" s="551"/>
      <c r="G16" s="552"/>
      <c r="H16" s="553">
        <f>'C1.7'!H56</f>
        <v>0</v>
      </c>
      <c r="I16" s="554"/>
      <c r="J16" s="405" t="s">
        <v>2997</v>
      </c>
    </row>
    <row r="17" spans="1:10" ht="20.25" customHeight="1" x14ac:dyDescent="0.2">
      <c r="A17" s="541" t="str">
        <f>'C3.1'!B10</f>
        <v>C3.1</v>
      </c>
      <c r="B17" s="549"/>
      <c r="C17" s="550" t="str">
        <f>'C3.1'!C10</f>
        <v>DRAINS</v>
      </c>
      <c r="D17" s="551"/>
      <c r="E17" s="551"/>
      <c r="F17" s="551"/>
      <c r="G17" s="552"/>
      <c r="H17" s="553">
        <f>'C3.1'!H31</f>
        <v>0</v>
      </c>
      <c r="I17" s="554"/>
      <c r="J17" s="405" t="s">
        <v>2921</v>
      </c>
    </row>
    <row r="18" spans="1:10" ht="20.25" customHeight="1" x14ac:dyDescent="0.2">
      <c r="A18" s="548" t="s">
        <v>2711</v>
      </c>
      <c r="B18" s="549"/>
      <c r="C18" s="550" t="s">
        <v>2712</v>
      </c>
      <c r="D18" s="551"/>
      <c r="E18" s="551"/>
      <c r="F18" s="551"/>
      <c r="G18" s="552"/>
      <c r="H18" s="553">
        <f>'C4.2'!H63</f>
        <v>0</v>
      </c>
      <c r="I18" s="554"/>
      <c r="J18" s="559" t="s">
        <v>2997</v>
      </c>
    </row>
    <row r="19" spans="1:10" ht="20.25" customHeight="1" x14ac:dyDescent="0.2">
      <c r="A19" s="548" t="s">
        <v>2716</v>
      </c>
      <c r="B19" s="549"/>
      <c r="C19" s="550" t="s">
        <v>2720</v>
      </c>
      <c r="D19" s="551"/>
      <c r="E19" s="551"/>
      <c r="F19" s="551"/>
      <c r="G19" s="552"/>
      <c r="H19" s="553">
        <f>'C4.3'!H281</f>
        <v>0</v>
      </c>
      <c r="I19" s="554"/>
      <c r="J19" s="560"/>
    </row>
    <row r="20" spans="1:10" ht="20.25" customHeight="1" x14ac:dyDescent="0.2">
      <c r="A20" s="541" t="s">
        <v>2210</v>
      </c>
      <c r="B20" s="549"/>
      <c r="C20" s="550" t="s">
        <v>2209</v>
      </c>
      <c r="D20" s="551"/>
      <c r="E20" s="551"/>
      <c r="F20" s="551"/>
      <c r="G20" s="552"/>
      <c r="H20" s="553">
        <f>'C4.4'!H54</f>
        <v>0</v>
      </c>
      <c r="I20" s="554"/>
      <c r="J20" s="405" t="s">
        <v>2998</v>
      </c>
    </row>
    <row r="21" spans="1:10" ht="54" customHeight="1" x14ac:dyDescent="0.2">
      <c r="A21" s="541" t="s">
        <v>461</v>
      </c>
      <c r="B21" s="549"/>
      <c r="C21" s="543" t="s">
        <v>462</v>
      </c>
      <c r="D21" s="544"/>
      <c r="E21" s="544"/>
      <c r="F21" s="544"/>
      <c r="G21" s="545"/>
      <c r="H21" s="553">
        <f>'C8.5'!H74</f>
        <v>0</v>
      </c>
      <c r="I21" s="554"/>
      <c r="J21" s="405" t="s">
        <v>2919</v>
      </c>
    </row>
    <row r="22" spans="1:10" ht="54" customHeight="1" x14ac:dyDescent="0.2">
      <c r="A22" s="541" t="s">
        <v>2686</v>
      </c>
      <c r="B22" s="542"/>
      <c r="C22" s="543" t="s">
        <v>2685</v>
      </c>
      <c r="D22" s="544"/>
      <c r="E22" s="544"/>
      <c r="F22" s="544"/>
      <c r="G22" s="545"/>
      <c r="H22" s="546">
        <f>'C10.1'!$H$48</f>
        <v>0</v>
      </c>
      <c r="I22" s="547"/>
      <c r="J22" s="405" t="s">
        <v>2997</v>
      </c>
    </row>
    <row r="23" spans="1:10" ht="23.25" customHeight="1" x14ac:dyDescent="0.2">
      <c r="A23" s="541" t="str">
        <f>'C11.4'!B10</f>
        <v>C11.4</v>
      </c>
      <c r="B23" s="549"/>
      <c r="C23" s="543" t="str">
        <f>'C11.4'!C10</f>
        <v>ROAD RESTRAINT SYSTEMS</v>
      </c>
      <c r="D23" s="544"/>
      <c r="E23" s="544"/>
      <c r="F23" s="544"/>
      <c r="G23" s="545"/>
      <c r="H23" s="553">
        <f>'C11.4'!H65</f>
        <v>0</v>
      </c>
      <c r="I23" s="554"/>
      <c r="J23" s="405" t="s">
        <v>2920</v>
      </c>
    </row>
    <row r="24" spans="1:10" ht="23.25" customHeight="1" x14ac:dyDescent="0.2">
      <c r="A24" s="541" t="str">
        <f>'C11.6'!B10</f>
        <v>C11.6</v>
      </c>
      <c r="B24" s="549"/>
      <c r="C24" s="543" t="str">
        <f>'C11.6'!C10</f>
        <v>ROAD SIGNS</v>
      </c>
      <c r="D24" s="544"/>
      <c r="E24" s="544"/>
      <c r="F24" s="544"/>
      <c r="G24" s="545"/>
      <c r="H24" s="553">
        <f>'C11.6'!H115</f>
        <v>0</v>
      </c>
      <c r="I24" s="554"/>
      <c r="J24" s="594" t="s">
        <v>2997</v>
      </c>
    </row>
    <row r="25" spans="1:10" ht="23.25" customHeight="1" x14ac:dyDescent="0.2">
      <c r="A25" s="541" t="str">
        <f>'C11.7'!B10</f>
        <v>C11.7</v>
      </c>
      <c r="B25" s="549"/>
      <c r="C25" s="543" t="str">
        <f>'C11.7'!C10</f>
        <v>ROAD MARKINGS AND ROAD STUDS</v>
      </c>
      <c r="D25" s="544"/>
      <c r="E25" s="544"/>
      <c r="F25" s="544"/>
      <c r="G25" s="545"/>
      <c r="H25" s="553">
        <f>'C11.7'!H63</f>
        <v>0</v>
      </c>
      <c r="I25" s="554"/>
      <c r="J25" s="595"/>
    </row>
    <row r="26" spans="1:10" ht="23.25" customHeight="1" x14ac:dyDescent="0.2">
      <c r="A26" s="541" t="str">
        <f>'C11.8'!B10</f>
        <v>C11.8</v>
      </c>
      <c r="B26" s="549"/>
      <c r="C26" s="543" t="str">
        <f>'C11.8'!C10</f>
        <v>LANDSCAPING AND PLANTING PLANTS</v>
      </c>
      <c r="D26" s="544"/>
      <c r="E26" s="544"/>
      <c r="F26" s="544"/>
      <c r="G26" s="545"/>
      <c r="H26" s="553">
        <f>'C11.8'!H54</f>
        <v>0</v>
      </c>
      <c r="I26" s="554"/>
      <c r="J26" s="405" t="s">
        <v>2919</v>
      </c>
    </row>
    <row r="27" spans="1:10" ht="23.25" customHeight="1" x14ac:dyDescent="0.2">
      <c r="A27" s="556" t="str">
        <f>'C11.9'!B10</f>
        <v>C11.9</v>
      </c>
      <c r="B27" s="557"/>
      <c r="C27" s="543" t="str">
        <f>'C11.9'!C10</f>
        <v>FINISHING THE ROAD AND ROAD RESERVE AND TREATING OLD ROADS</v>
      </c>
      <c r="D27" s="544"/>
      <c r="E27" s="544"/>
      <c r="F27" s="544"/>
      <c r="G27" s="545"/>
      <c r="H27" s="555">
        <f>'C11.9'!H48</f>
        <v>0</v>
      </c>
      <c r="I27" s="555"/>
      <c r="J27" s="405" t="s">
        <v>2919</v>
      </c>
    </row>
    <row r="28" spans="1:10" hidden="1" x14ac:dyDescent="0.2">
      <c r="A28" s="593"/>
      <c r="B28" s="552"/>
      <c r="C28" s="550"/>
      <c r="D28" s="551"/>
      <c r="E28" s="551"/>
      <c r="F28" s="551"/>
      <c r="G28" s="552"/>
      <c r="H28" s="553"/>
      <c r="I28" s="554"/>
      <c r="J28" s="299"/>
    </row>
    <row r="29" spans="1:10" hidden="1" x14ac:dyDescent="0.2">
      <c r="A29" s="593"/>
      <c r="B29" s="552"/>
      <c r="C29" s="550"/>
      <c r="D29" s="551"/>
      <c r="E29" s="551"/>
      <c r="F29" s="551"/>
      <c r="G29" s="552"/>
      <c r="H29" s="553"/>
      <c r="I29" s="554"/>
      <c r="J29" s="299"/>
    </row>
    <row r="30" spans="1:10" hidden="1" x14ac:dyDescent="0.2">
      <c r="A30" s="593"/>
      <c r="B30" s="552"/>
      <c r="C30" s="550"/>
      <c r="D30" s="551"/>
      <c r="E30" s="551"/>
      <c r="F30" s="551"/>
      <c r="G30" s="552"/>
      <c r="H30" s="553"/>
      <c r="I30" s="554"/>
      <c r="J30" s="299"/>
    </row>
    <row r="31" spans="1:10" hidden="1" x14ac:dyDescent="0.2">
      <c r="A31" s="593"/>
      <c r="B31" s="552"/>
      <c r="C31" s="550"/>
      <c r="D31" s="551"/>
      <c r="E31" s="551"/>
      <c r="F31" s="551"/>
      <c r="G31" s="552"/>
      <c r="H31" s="553"/>
      <c r="I31" s="554"/>
      <c r="J31" s="299"/>
    </row>
    <row r="32" spans="1:10" hidden="1" x14ac:dyDescent="0.2">
      <c r="A32" s="593"/>
      <c r="B32" s="552"/>
      <c r="C32" s="550"/>
      <c r="D32" s="551"/>
      <c r="E32" s="551"/>
      <c r="F32" s="551"/>
      <c r="G32" s="552"/>
      <c r="H32" s="553"/>
      <c r="I32" s="554"/>
      <c r="J32" s="299"/>
    </row>
    <row r="33" spans="1:17" hidden="1" x14ac:dyDescent="0.2">
      <c r="A33" s="575"/>
      <c r="B33" s="576"/>
      <c r="C33" s="577"/>
      <c r="D33" s="578"/>
      <c r="E33" s="578"/>
      <c r="F33" s="578"/>
      <c r="G33" s="579"/>
      <c r="H33" s="573"/>
      <c r="I33" s="574"/>
      <c r="J33" s="299"/>
      <c r="O33" s="191">
        <f>H40</f>
        <v>0</v>
      </c>
      <c r="P33" s="192"/>
      <c r="Q33" s="192">
        <f>O33/100*60</f>
        <v>0</v>
      </c>
    </row>
    <row r="34" spans="1:17" hidden="1" x14ac:dyDescent="0.2">
      <c r="A34" s="575"/>
      <c r="B34" s="576"/>
      <c r="C34" s="577"/>
      <c r="D34" s="578"/>
      <c r="E34" s="578"/>
      <c r="F34" s="578"/>
      <c r="G34" s="579"/>
      <c r="H34" s="573"/>
      <c r="I34" s="574"/>
      <c r="J34" s="300"/>
      <c r="O34" s="192"/>
      <c r="P34" s="192"/>
      <c r="Q34" s="192">
        <f>O33/100*40</f>
        <v>0</v>
      </c>
    </row>
    <row r="35" spans="1:17" hidden="1" x14ac:dyDescent="0.2">
      <c r="A35" s="575"/>
      <c r="B35" s="576"/>
      <c r="C35" s="577"/>
      <c r="D35" s="578"/>
      <c r="E35" s="578"/>
      <c r="F35" s="578"/>
      <c r="G35" s="579"/>
      <c r="H35" s="573"/>
      <c r="I35" s="574"/>
      <c r="J35" s="300"/>
    </row>
    <row r="36" spans="1:17" hidden="1" x14ac:dyDescent="0.2">
      <c r="A36" s="575"/>
      <c r="B36" s="576"/>
      <c r="C36" s="577"/>
      <c r="D36" s="578"/>
      <c r="E36" s="578"/>
      <c r="F36" s="578"/>
      <c r="G36" s="579"/>
      <c r="H36" s="573"/>
      <c r="I36" s="574"/>
      <c r="J36" s="301"/>
    </row>
    <row r="37" spans="1:17" hidden="1" x14ac:dyDescent="0.2">
      <c r="A37" s="575"/>
      <c r="B37" s="576"/>
      <c r="C37" s="577"/>
      <c r="D37" s="578"/>
      <c r="E37" s="578"/>
      <c r="F37" s="578"/>
      <c r="G37" s="579"/>
      <c r="H37" s="573"/>
      <c r="I37" s="574"/>
      <c r="J37" s="301"/>
    </row>
    <row r="38" spans="1:17" hidden="1" x14ac:dyDescent="0.2">
      <c r="A38" s="575"/>
      <c r="B38" s="576"/>
      <c r="C38" s="577"/>
      <c r="D38" s="578"/>
      <c r="E38" s="578"/>
      <c r="F38" s="578"/>
      <c r="G38" s="579"/>
      <c r="H38" s="573"/>
      <c r="I38" s="574"/>
      <c r="J38" s="299"/>
      <c r="Q38" s="190"/>
    </row>
    <row r="39" spans="1:17" x14ac:dyDescent="0.2">
      <c r="A39" s="589"/>
      <c r="B39" s="590"/>
      <c r="C39" s="591"/>
      <c r="D39" s="590"/>
      <c r="E39" s="590"/>
      <c r="F39" s="590"/>
      <c r="G39" s="590"/>
      <c r="H39" s="592"/>
      <c r="I39" s="592"/>
      <c r="J39" s="299"/>
    </row>
    <row r="40" spans="1:17" ht="35.25" customHeight="1" x14ac:dyDescent="0.2">
      <c r="A40" s="580" t="s">
        <v>2876</v>
      </c>
      <c r="B40" s="581"/>
      <c r="C40" s="581"/>
      <c r="D40" s="581"/>
      <c r="E40" s="581"/>
      <c r="F40" s="581"/>
      <c r="G40" s="582"/>
      <c r="H40" s="583">
        <f>SUM(H13:I39)</f>
        <v>0</v>
      </c>
      <c r="I40" s="584"/>
      <c r="J40" s="302"/>
      <c r="O40">
        <f>Summary!G13</f>
        <v>28996181.350000001</v>
      </c>
    </row>
    <row r="41" spans="1:17" ht="13.5" thickBot="1" x14ac:dyDescent="0.25">
      <c r="A41" s="585" t="s">
        <v>2877</v>
      </c>
      <c r="B41" s="586"/>
      <c r="C41" s="586"/>
      <c r="D41" s="586"/>
      <c r="E41" s="586"/>
      <c r="F41" s="586"/>
      <c r="G41" s="587"/>
      <c r="H41" s="588">
        <f>H40/O40</f>
        <v>0</v>
      </c>
      <c r="I41" s="588"/>
      <c r="J41" s="303"/>
    </row>
    <row r="43" spans="1:17" x14ac:dyDescent="0.2">
      <c r="L43" s="190"/>
      <c r="O43">
        <f>H40/O40</f>
        <v>0</v>
      </c>
    </row>
    <row r="44" spans="1:17" x14ac:dyDescent="0.2">
      <c r="C44" s="189" t="s">
        <v>2878</v>
      </c>
      <c r="D44" s="188">
        <v>4</v>
      </c>
      <c r="L44" s="190"/>
      <c r="O44">
        <f>O43*100</f>
        <v>0</v>
      </c>
    </row>
    <row r="45" spans="1:17" x14ac:dyDescent="0.2">
      <c r="C45" s="189" t="s">
        <v>2879</v>
      </c>
      <c r="D45" s="188">
        <v>3</v>
      </c>
    </row>
    <row r="46" spans="1:17" x14ac:dyDescent="0.2">
      <c r="C46" s="189" t="s">
        <v>2880</v>
      </c>
      <c r="D46" s="188">
        <v>4</v>
      </c>
    </row>
    <row r="47" spans="1:17" x14ac:dyDescent="0.2">
      <c r="C47" s="189" t="s">
        <v>2881</v>
      </c>
      <c r="D47" s="188">
        <v>1</v>
      </c>
    </row>
    <row r="48" spans="1:17" x14ac:dyDescent="0.2">
      <c r="C48" s="189" t="s">
        <v>2882</v>
      </c>
      <c r="D48" s="188">
        <v>1</v>
      </c>
    </row>
    <row r="49" spans="3:4" x14ac:dyDescent="0.2">
      <c r="C49" s="189" t="s">
        <v>2883</v>
      </c>
      <c r="D49" s="188"/>
    </row>
  </sheetData>
  <mergeCells count="97">
    <mergeCell ref="J24:J25"/>
    <mergeCell ref="H33:I33"/>
    <mergeCell ref="C33:G33"/>
    <mergeCell ref="A33:B33"/>
    <mergeCell ref="H38:I38"/>
    <mergeCell ref="C38:G38"/>
    <mergeCell ref="A38:B38"/>
    <mergeCell ref="H29:I29"/>
    <mergeCell ref="H30:I30"/>
    <mergeCell ref="H31:I31"/>
    <mergeCell ref="H32:I32"/>
    <mergeCell ref="C30:G30"/>
    <mergeCell ref="C31:G31"/>
    <mergeCell ref="C32:G32"/>
    <mergeCell ref="A28:B28"/>
    <mergeCell ref="H28:I28"/>
    <mergeCell ref="A31:B31"/>
    <mergeCell ref="A32:B32"/>
    <mergeCell ref="C28:G28"/>
    <mergeCell ref="C29:G29"/>
    <mergeCell ref="A29:B29"/>
    <mergeCell ref="A30:B30"/>
    <mergeCell ref="A40:G40"/>
    <mergeCell ref="H40:I40"/>
    <mergeCell ref="A41:G41"/>
    <mergeCell ref="H41:I41"/>
    <mergeCell ref="A37:B37"/>
    <mergeCell ref="C37:G37"/>
    <mergeCell ref="H37:I37"/>
    <mergeCell ref="A39:B39"/>
    <mergeCell ref="C39:G39"/>
    <mergeCell ref="H39:I39"/>
    <mergeCell ref="H34:I34"/>
    <mergeCell ref="A35:B35"/>
    <mergeCell ref="C35:G35"/>
    <mergeCell ref="H35:I35"/>
    <mergeCell ref="A36:B36"/>
    <mergeCell ref="C36:G36"/>
    <mergeCell ref="H36:I36"/>
    <mergeCell ref="A34:B34"/>
    <mergeCell ref="C34:G34"/>
    <mergeCell ref="A27:B27"/>
    <mergeCell ref="C27:G27"/>
    <mergeCell ref="H27:I27"/>
    <mergeCell ref="A26:B26"/>
    <mergeCell ref="H23:I23"/>
    <mergeCell ref="H24:I24"/>
    <mergeCell ref="H26:I26"/>
    <mergeCell ref="A25:B25"/>
    <mergeCell ref="C25:G25"/>
    <mergeCell ref="A23:B23"/>
    <mergeCell ref="A24:B24"/>
    <mergeCell ref="C23:G23"/>
    <mergeCell ref="C24:G24"/>
    <mergeCell ref="A9:I9"/>
    <mergeCell ref="C26:G26"/>
    <mergeCell ref="H25:I25"/>
    <mergeCell ref="A20:B20"/>
    <mergeCell ref="C20:G20"/>
    <mergeCell ref="A11:I11"/>
    <mergeCell ref="A12:B12"/>
    <mergeCell ref="C12:G12"/>
    <mergeCell ref="H12:I12"/>
    <mergeCell ref="A13:B13"/>
    <mergeCell ref="C13:G13"/>
    <mergeCell ref="H13:I13"/>
    <mergeCell ref="H16:I16"/>
    <mergeCell ref="H17:I17"/>
    <mergeCell ref="A16:B16"/>
    <mergeCell ref="A17:B17"/>
    <mergeCell ref="A2:I2"/>
    <mergeCell ref="A3:I3"/>
    <mergeCell ref="A5:I5"/>
    <mergeCell ref="A6:I6"/>
    <mergeCell ref="A7:I7"/>
    <mergeCell ref="H14:I14"/>
    <mergeCell ref="A15:B15"/>
    <mergeCell ref="C15:G15"/>
    <mergeCell ref="H15:I15"/>
    <mergeCell ref="J18:J19"/>
    <mergeCell ref="C16:G16"/>
    <mergeCell ref="C17:G17"/>
    <mergeCell ref="A14:B14"/>
    <mergeCell ref="C14:G14"/>
    <mergeCell ref="A22:B22"/>
    <mergeCell ref="C22:G22"/>
    <mergeCell ref="H22:I22"/>
    <mergeCell ref="A18:B18"/>
    <mergeCell ref="C18:G18"/>
    <mergeCell ref="H18:I18"/>
    <mergeCell ref="A19:B19"/>
    <mergeCell ref="C19:G19"/>
    <mergeCell ref="H19:I19"/>
    <mergeCell ref="H20:I20"/>
    <mergeCell ref="H21:I21"/>
    <mergeCell ref="A21:B21"/>
    <mergeCell ref="C21:G21"/>
  </mergeCells>
  <phoneticPr fontId="17" type="noConversion"/>
  <printOptions horizontalCentered="1"/>
  <pageMargins left="0.43307086614173229" right="0.31496062992125984" top="0.43307086614173229" bottom="0.62992125984251968" header="0.35433070866141736" footer="0.31496062992125984"/>
  <pageSetup paperSize="9"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106</vt:i4>
      </vt:variant>
    </vt:vector>
  </HeadingPairs>
  <TitlesOfParts>
    <vt:vector size="200" baseType="lpstr">
      <vt:lpstr>Information</vt:lpstr>
      <vt:lpstr>Cover</vt:lpstr>
      <vt:lpstr>C1.2</vt:lpstr>
      <vt:lpstr>C1.3</vt:lpstr>
      <vt:lpstr>C1.4</vt:lpstr>
      <vt:lpstr>C1.5</vt:lpstr>
      <vt:lpstr>C1.6</vt:lpstr>
      <vt:lpstr>C1.7</vt:lpstr>
      <vt:lpstr>C2.1</vt:lpstr>
      <vt:lpstr>C2.2</vt:lpstr>
      <vt:lpstr>C2.3</vt:lpstr>
      <vt:lpstr>C2.4</vt:lpstr>
      <vt:lpstr>C3.1</vt:lpstr>
      <vt:lpstr>C3.2</vt:lpstr>
      <vt:lpstr>C3.3</vt:lpstr>
      <vt:lpstr>C4.2</vt:lpstr>
      <vt:lpstr>C4.3</vt:lpstr>
      <vt:lpstr>C4.4</vt:lpstr>
      <vt:lpstr>C4.5</vt:lpstr>
      <vt:lpstr>C5.1</vt:lpstr>
      <vt:lpstr>C5.2</vt:lpstr>
      <vt:lpstr>C5.3</vt:lpstr>
      <vt:lpstr>C5.4</vt:lpstr>
      <vt:lpstr>C5.5</vt:lpstr>
      <vt:lpstr>C6.1</vt:lpstr>
      <vt:lpstr>C6.2</vt:lpstr>
      <vt:lpstr>C7.1</vt:lpstr>
      <vt:lpstr>C7.2</vt:lpstr>
      <vt:lpstr>C7.3</vt:lpstr>
      <vt:lpstr>C7.4</vt:lpstr>
      <vt:lpstr>C7.5</vt:lpstr>
      <vt:lpstr>C7.6</vt:lpstr>
      <vt:lpstr>C8.1</vt:lpstr>
      <vt:lpstr>C8.2</vt:lpstr>
      <vt:lpstr>C8.3</vt:lpstr>
      <vt:lpstr>C8.4</vt:lpstr>
      <vt:lpstr>C8.5</vt:lpstr>
      <vt:lpstr>C8.6</vt:lpstr>
      <vt:lpstr>C8.7</vt:lpstr>
      <vt:lpstr>C8.8</vt:lpstr>
      <vt:lpstr>C8.9</vt:lpstr>
      <vt:lpstr>C9.1</vt:lpstr>
      <vt:lpstr>C10.1</vt:lpstr>
      <vt:lpstr>C11.2</vt:lpstr>
      <vt:lpstr>C11.1</vt:lpstr>
      <vt:lpstr>C11.3</vt:lpstr>
      <vt:lpstr>C11.4</vt:lpstr>
      <vt:lpstr>C11.5</vt:lpstr>
      <vt:lpstr>C11.6</vt:lpstr>
      <vt:lpstr>C11.7</vt:lpstr>
      <vt:lpstr>C11.8</vt:lpstr>
      <vt:lpstr>C11.9</vt:lpstr>
      <vt:lpstr>C12.1</vt:lpstr>
      <vt:lpstr>C12.2</vt:lpstr>
      <vt:lpstr>C12.3</vt:lpstr>
      <vt:lpstr>C12.4</vt:lpstr>
      <vt:lpstr>C12.5</vt:lpstr>
      <vt:lpstr>C12.6</vt:lpstr>
      <vt:lpstr>C12.7</vt:lpstr>
      <vt:lpstr>C12.8</vt:lpstr>
      <vt:lpstr>C12.9</vt:lpstr>
      <vt:lpstr>C12.10</vt:lpstr>
      <vt:lpstr>C12.12</vt:lpstr>
      <vt:lpstr>C13.1</vt:lpstr>
      <vt:lpstr>C13.2</vt:lpstr>
      <vt:lpstr>C13.3</vt:lpstr>
      <vt:lpstr>C13.4</vt:lpstr>
      <vt:lpstr>C13.8</vt:lpstr>
      <vt:lpstr>C13.5</vt:lpstr>
      <vt:lpstr>C13.9</vt:lpstr>
      <vt:lpstr>C13.10</vt:lpstr>
      <vt:lpstr>C13.11</vt:lpstr>
      <vt:lpstr>C13.12</vt:lpstr>
      <vt:lpstr>C13.13</vt:lpstr>
      <vt:lpstr>C13.14</vt:lpstr>
      <vt:lpstr>C14.1</vt:lpstr>
      <vt:lpstr>C14.2</vt:lpstr>
      <vt:lpstr>C14.3</vt:lpstr>
      <vt:lpstr>C14.4</vt:lpstr>
      <vt:lpstr>C14.5</vt:lpstr>
      <vt:lpstr>C14.6</vt:lpstr>
      <vt:lpstr>C14.7</vt:lpstr>
      <vt:lpstr>C14.8</vt:lpstr>
      <vt:lpstr>C14.9</vt:lpstr>
      <vt:lpstr>C14.10</vt:lpstr>
      <vt:lpstr>C14.11</vt:lpstr>
      <vt:lpstr>C20.1</vt:lpstr>
      <vt:lpstr>A</vt:lpstr>
      <vt:lpstr>Section F</vt:lpstr>
      <vt:lpstr>F</vt:lpstr>
      <vt:lpstr>Section G</vt:lpstr>
      <vt:lpstr>G</vt:lpstr>
      <vt:lpstr>Summary</vt:lpstr>
      <vt:lpstr>CPG SUMMARY </vt:lpstr>
      <vt:lpstr>Client1</vt:lpstr>
      <vt:lpstr>Client2</vt:lpstr>
      <vt:lpstr>ContractDescription</vt:lpstr>
      <vt:lpstr>ContractNo</vt:lpstr>
      <vt:lpstr>A!Print_Area</vt:lpstr>
      <vt:lpstr>C1.2!Print_Area</vt:lpstr>
      <vt:lpstr>C1.3!Print_Area</vt:lpstr>
      <vt:lpstr>C1.4!Print_Area</vt:lpstr>
      <vt:lpstr>C1.5!Print_Area</vt:lpstr>
      <vt:lpstr>C1.6!Print_Area</vt:lpstr>
      <vt:lpstr>C1.7!Print_Area</vt:lpstr>
      <vt:lpstr>C10.1!Print_Area</vt:lpstr>
      <vt:lpstr>C11.1!Print_Area</vt:lpstr>
      <vt:lpstr>C11.2!Print_Area</vt:lpstr>
      <vt:lpstr>C11.3!Print_Area</vt:lpstr>
      <vt:lpstr>C11.4!Print_Area</vt:lpstr>
      <vt:lpstr>C11.5!Print_Area</vt:lpstr>
      <vt:lpstr>C11.6!Print_Area</vt:lpstr>
      <vt:lpstr>C11.7!Print_Area</vt:lpstr>
      <vt:lpstr>C11.8!Print_Area</vt:lpstr>
      <vt:lpstr>C11.9!Print_Area</vt:lpstr>
      <vt:lpstr>C12.1!Print_Area</vt:lpstr>
      <vt:lpstr>C12.2!Print_Area</vt:lpstr>
      <vt:lpstr>C12.3!Print_Area</vt:lpstr>
      <vt:lpstr>C12.4!Print_Area</vt:lpstr>
      <vt:lpstr>C12.5!Print_Area</vt:lpstr>
      <vt:lpstr>C12.6!Print_Area</vt:lpstr>
      <vt:lpstr>C12.7!Print_Area</vt:lpstr>
      <vt:lpstr>C13.10!Print_Area</vt:lpstr>
      <vt:lpstr>C13.11!Print_Area</vt:lpstr>
      <vt:lpstr>C13.12!Print_Area</vt:lpstr>
      <vt:lpstr>C13.14!Print_Area</vt:lpstr>
      <vt:lpstr>C13.2!Print_Area</vt:lpstr>
      <vt:lpstr>C13.3!Print_Area</vt:lpstr>
      <vt:lpstr>C13.5!Print_Area</vt:lpstr>
      <vt:lpstr>C13.9!Print_Area</vt:lpstr>
      <vt:lpstr>C14.1!Print_Area</vt:lpstr>
      <vt:lpstr>C14.10!Print_Area</vt:lpstr>
      <vt:lpstr>C14.2!Print_Area</vt:lpstr>
      <vt:lpstr>C14.3!Print_Area</vt:lpstr>
      <vt:lpstr>C14.4!Print_Area</vt:lpstr>
      <vt:lpstr>C14.5!Print_Area</vt:lpstr>
      <vt:lpstr>C14.6!Print_Area</vt:lpstr>
      <vt:lpstr>C14.7!Print_Area</vt:lpstr>
      <vt:lpstr>C14.8!Print_Area</vt:lpstr>
      <vt:lpstr>C14.9!Print_Area</vt:lpstr>
      <vt:lpstr>C2.1!Print_Area</vt:lpstr>
      <vt:lpstr>C2.2!Print_Area</vt:lpstr>
      <vt:lpstr>C2.3!Print_Area</vt:lpstr>
      <vt:lpstr>C2.4!Print_Area</vt:lpstr>
      <vt:lpstr>C20.1!Print_Area</vt:lpstr>
      <vt:lpstr>C3.1!Print_Area</vt:lpstr>
      <vt:lpstr>C3.2!Print_Area</vt:lpstr>
      <vt:lpstr>C3.3!Print_Area</vt:lpstr>
      <vt:lpstr>C4.3!Print_Area</vt:lpstr>
      <vt:lpstr>C4.4!Print_Area</vt:lpstr>
      <vt:lpstr>C4.5!Print_Area</vt:lpstr>
      <vt:lpstr>C5.1!Print_Area</vt:lpstr>
      <vt:lpstr>C5.2!Print_Area</vt:lpstr>
      <vt:lpstr>C5.3!Print_Area</vt:lpstr>
      <vt:lpstr>C5.4!Print_Area</vt:lpstr>
      <vt:lpstr>C5.5!Print_Area</vt:lpstr>
      <vt:lpstr>C6.1!Print_Area</vt:lpstr>
      <vt:lpstr>C7.1!Print_Area</vt:lpstr>
      <vt:lpstr>C7.2!Print_Area</vt:lpstr>
      <vt:lpstr>C7.3!Print_Area</vt:lpstr>
      <vt:lpstr>C7.4!Print_Area</vt:lpstr>
      <vt:lpstr>C7.5!Print_Area</vt:lpstr>
      <vt:lpstr>C7.6!Print_Area</vt:lpstr>
      <vt:lpstr>C8.1!Print_Area</vt:lpstr>
      <vt:lpstr>C8.2!Print_Area</vt:lpstr>
      <vt:lpstr>C8.3!Print_Area</vt:lpstr>
      <vt:lpstr>C8.4!Print_Area</vt:lpstr>
      <vt:lpstr>C8.5!Print_Area</vt:lpstr>
      <vt:lpstr>C8.6!Print_Area</vt:lpstr>
      <vt:lpstr>C8.7!Print_Area</vt:lpstr>
      <vt:lpstr>C8.9!Print_Area</vt:lpstr>
      <vt:lpstr>C9.1!Print_Area</vt:lpstr>
      <vt:lpstr>'CPG SUMMARY '!Print_Area</vt:lpstr>
      <vt:lpstr>F!Print_Area</vt:lpstr>
      <vt:lpstr>G!Print_Area</vt:lpstr>
      <vt:lpstr>Information!Print_Area</vt:lpstr>
      <vt:lpstr>'Section F'!Print_Area</vt:lpstr>
      <vt:lpstr>'Section G'!Print_Area</vt:lpstr>
      <vt:lpstr>Summary!Print_Area</vt:lpstr>
      <vt:lpstr>C10.1!Print_Titles</vt:lpstr>
      <vt:lpstr>C11.1!Print_Titles</vt:lpstr>
      <vt:lpstr>C11.2!Print_Titles</vt:lpstr>
      <vt:lpstr>C11.3!Print_Titles</vt:lpstr>
      <vt:lpstr>C11.4!Print_Titles</vt:lpstr>
      <vt:lpstr>C11.5!Print_Titles</vt:lpstr>
      <vt:lpstr>C11.7!Print_Titles</vt:lpstr>
      <vt:lpstr>C11.8!Print_Titles</vt:lpstr>
      <vt:lpstr>C11.9!Print_Titles</vt:lpstr>
      <vt:lpstr>C2.1!Print_Titles</vt:lpstr>
      <vt:lpstr>C2.2!Print_Titles</vt:lpstr>
      <vt:lpstr>C2.3!Print_Titles</vt:lpstr>
      <vt:lpstr>C2.4!Print_Titles</vt:lpstr>
      <vt:lpstr>C4.4!Print_Titles</vt:lpstr>
      <vt:lpstr>C4.5!Print_Titles</vt:lpstr>
      <vt:lpstr>C7.1!Print_Titles</vt:lpstr>
      <vt:lpstr>C7.2!Print_Titles</vt:lpstr>
      <vt:lpstr>C7.3!Print_Titles</vt:lpstr>
      <vt:lpstr>C7.4!Print_Titles</vt:lpstr>
      <vt:lpstr>C7.5!Print_Titles</vt:lpstr>
      <vt:lpstr>C7.6!Print_Titles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Ismail</cp:lastModifiedBy>
  <cp:lastPrinted>2022-03-11T08:48:10Z</cp:lastPrinted>
  <dcterms:created xsi:type="dcterms:W3CDTF">2002-10-04T09:45:02Z</dcterms:created>
  <dcterms:modified xsi:type="dcterms:W3CDTF">2023-02-16T12:10:35Z</dcterms:modified>
</cp:coreProperties>
</file>